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docMetadata/LabelInfo.xml" ContentType="application/vnd.ms-office.classificationlabels+xml"/>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health-my.sharepoint.com/personal/ivica_pavic_ontariohealth_ca/Documents/Desktop/"/>
    </mc:Choice>
  </mc:AlternateContent>
  <bookViews>
    <workbookView xWindow="-120" yWindow="-120" windowWidth="29040" windowHeight="15720" activeTab="0"/>
  </bookViews>
  <sheets>
    <sheet name="Budget" sheetId="13" r:id="rId3"/>
    <sheet name="One-time Startup Cost" sheetId="16" r:id="rId4"/>
    <sheet name="Roles" sheetId="14" state="hidden" r:id="rId5"/>
  </sheets>
  <definedNames>
    <definedName name="Chronic">#REF!</definedName>
    <definedName name="CompCare">#REF!</definedName>
    <definedName name="Disease">#REF!</definedName>
    <definedName name="Early">#REF!</definedName>
    <definedName name="Education">#REF!</definedName>
    <definedName name="FTE">#REF!</definedName>
    <definedName name="HPDP">#REF!</definedName>
    <definedName name="Month">#REF!</definedName>
    <definedName name="Months">#REF!</definedName>
    <definedName name="Other">#REF!</definedName>
    <definedName name="Other1">#REF!</definedName>
    <definedName name="Quarters">#REF!</definedName>
    <definedName name="SN">#REF!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3" l="1"/>
</calcChain>
</file>

<file path=xl/sharedStrings.xml><?xml version="1.0" encoding="utf-8"?>
<sst xmlns="http://schemas.openxmlformats.org/spreadsheetml/2006/main" count="161" uniqueCount="102">
  <si>
    <t xml:space="preserve">Primary Care Action Plan (PCAP) – Interprofessional Primary Care Team </t>
  </si>
  <si>
    <t>Lead Organization Name:</t>
  </si>
  <si>
    <t>Proposed Lead Organization Type:</t>
  </si>
  <si>
    <t>Proposal ID:</t>
  </si>
  <si>
    <t></t>
  </si>
  <si>
    <r>
      <rPr>
        <b/>
        <sz val="12"/>
        <rFont val="Calibri"/>
        <family val="2"/>
        <scheme val="minor"/>
      </rPr>
      <t>HUMAN RESOURCES</t>
    </r>
    <r>
      <rPr>
        <sz val="12"/>
        <rFont val="Calibri"/>
        <family val="2"/>
        <scheme val="minor"/>
      </rPr>
      <t xml:space="preserve">
</t>
    </r>
    <r>
      <rPr>
        <sz val="8"/>
        <rFont val="Calibri"/>
        <family val="2"/>
        <scheme val="minor"/>
      </rPr>
      <t>(Please select job title from dropdown below)</t>
    </r>
  </si>
  <si>
    <t>TYPE</t>
  </si>
  <si>
    <r>
      <rPr>
        <b/>
        <sz val="12"/>
        <color rgb="FF000000"/>
        <rFont val="Calibri"/>
        <family val="2"/>
        <scheme val="minor"/>
      </rPr>
      <t xml:space="preserve">Associated Organization Site of FTE*
</t>
    </r>
    <r>
      <rPr>
        <b/>
        <sz val="8"/>
        <color rgb="FF000000"/>
        <rFont val="Calibri"/>
        <family val="2"/>
        <scheme val="minor"/>
      </rPr>
      <t>(Please refer to comments for more info)</t>
    </r>
  </si>
  <si>
    <t>SALARY</t>
  </si>
  <si>
    <r>
      <t xml:space="preserve">FTE
</t>
    </r>
    <r>
      <rPr>
        <sz val="8"/>
        <rFont val="Calibri"/>
        <family val="2"/>
        <scheme val="minor"/>
      </rPr>
      <t>(Enter #)</t>
    </r>
  </si>
  <si>
    <t>BASE FUNDING</t>
  </si>
  <si>
    <t>TOTAL SALARIES</t>
  </si>
  <si>
    <r>
      <t>TOTAL BENEFITS</t>
    </r>
    <r>
      <rPr>
        <i/>
        <sz val="9"/>
        <color theme="1"/>
        <rFont val="Calibri"/>
        <family val="2"/>
        <scheme val="minor"/>
      </rPr>
      <t xml:space="preserve"> (22.5% of total salary amount)</t>
    </r>
  </si>
  <si>
    <t>TOTAL HUMAN RESOURCES</t>
  </si>
  <si>
    <t></t>
  </si>
  <si>
    <t>SPECIALIST SESSIONALS /
COLLABORATING PHYSICIAN(S)</t>
  </si>
  <si>
    <t>NUMBER OF SESSIONALS or FTE</t>
  </si>
  <si>
    <t>RATE</t>
  </si>
  <si>
    <r>
      <t>Specialist Sessionals (FHT only)</t>
    </r>
    <r>
      <rPr>
        <i/>
        <sz val="9"/>
        <color theme="1"/>
        <rFont val="Calibri"/>
        <family val="2"/>
        <scheme val="minor"/>
      </rPr>
      <t xml:space="preserve">  Please enter # of sessionals --&gt;</t>
    </r>
  </si>
  <si>
    <r>
      <t xml:space="preserve">Collaborating Physicians (NPLC only) </t>
    </r>
    <r>
      <rPr>
        <i/>
        <sz val="9"/>
        <color theme="1"/>
        <rFont val="Calibri"/>
        <family val="2"/>
        <scheme val="minor"/>
      </rPr>
      <t xml:space="preserve"> Please enter NP FTE # --&gt;</t>
    </r>
  </si>
  <si>
    <r>
      <t xml:space="preserve">Other </t>
    </r>
    <r>
      <rPr>
        <i/>
        <sz val="9"/>
        <color theme="1"/>
        <rFont val="Calibri"/>
        <family val="2"/>
        <scheme val="minor"/>
      </rPr>
      <t>(please specify)</t>
    </r>
  </si>
  <si>
    <t></t>
  </si>
  <si>
    <t>PHYSICIAN FTE SALARIES
(CHC, BSM, IPHCO)</t>
  </si>
  <si>
    <t>FTE</t>
  </si>
  <si>
    <r>
      <rPr>
        <b/>
        <sz val="12"/>
        <color rgb="FF000000"/>
        <rFont val="Calibri"/>
        <family val="2"/>
        <scheme val="minor"/>
      </rPr>
      <t xml:space="preserve">Associated Organization Site of FTE*
</t>
    </r>
    <r>
      <rPr>
        <b/>
        <sz val="8"/>
        <color rgb="FF000000"/>
        <rFont val="Calibri"/>
        <family val="2"/>
        <scheme val="minor"/>
      </rPr>
      <t>(Please refer to comments for more info)</t>
    </r>
  </si>
  <si>
    <r>
      <t xml:space="preserve">Physician - CHC                            </t>
    </r>
    <r>
      <rPr>
        <i/>
        <sz val="9"/>
        <color theme="1"/>
        <rFont val="Calibri"/>
        <family val="2"/>
        <scheme val="minor"/>
      </rPr>
      <t>Please enter FTE # --&gt;</t>
    </r>
  </si>
  <si>
    <r>
      <rPr>
        <b/>
        <sz val="9"/>
        <color rgb="FF000000"/>
        <rFont val="Calibri"/>
        <family val="2"/>
        <scheme val="minor"/>
      </rPr>
      <t xml:space="preserve">Physician - BSM (Level 1)          </t>
    </r>
    <r>
      <rPr>
        <i/>
        <sz val="9"/>
        <color rgb="FF000000"/>
        <rFont val="Calibri"/>
        <family val="2"/>
        <scheme val="minor"/>
      </rPr>
      <t>Please enter FTE # --&gt;</t>
    </r>
  </si>
  <si>
    <r>
      <t xml:space="preserve">Physician - IPHCO                      </t>
    </r>
    <r>
      <rPr>
        <i/>
        <sz val="9"/>
        <color theme="1"/>
        <rFont val="Calibri"/>
        <family val="2"/>
        <scheme val="minor"/>
      </rPr>
      <t>Please enter FTE # --&gt;</t>
    </r>
  </si>
  <si>
    <t>TOTAL PHYSICIAN COMPENSATION</t>
  </si>
  <si>
    <t></t>
  </si>
  <si>
    <t>OPERATIONAL OVERHEAD</t>
  </si>
  <si>
    <r>
      <t xml:space="preserve">Overhead </t>
    </r>
    <r>
      <rPr>
        <i/>
        <sz val="9"/>
        <color theme="1"/>
        <rFont val="Calibri"/>
        <family val="2"/>
        <scheme val="minor"/>
      </rPr>
      <t>(from Human Resources table above)</t>
    </r>
  </si>
  <si>
    <r>
      <t xml:space="preserve">Overhead </t>
    </r>
    <r>
      <rPr>
        <i/>
        <sz val="9"/>
        <color theme="1"/>
        <rFont val="Calibri"/>
        <family val="2"/>
        <scheme val="minor"/>
      </rPr>
      <t>(from Physician FTE Salaries table above)</t>
    </r>
  </si>
  <si>
    <t>TOTAL OPERATIONAL OVERHEAD</t>
  </si>
  <si>
    <r>
      <rPr>
        <b/>
        <sz val="16"/>
        <color rgb="FF000000"/>
        <rFont val="Calibri"/>
        <family val="2"/>
        <scheme val="minor"/>
      </rPr>
      <t>TOTAL FUNDING</t>
    </r>
    <r>
      <rPr>
        <sz val="16"/>
        <color rgb="FF000000"/>
        <rFont val="Calibri"/>
        <family val="2"/>
        <scheme val="minor"/>
      </rPr>
      <t>*</t>
    </r>
  </si>
  <si>
    <t>* rounded to nearest $100</t>
  </si>
  <si>
    <t>COMMENTS</t>
  </si>
  <si>
    <t>Maximum Available Startup Cost</t>
  </si>
  <si>
    <t>ONE-TIME STARTUP COSTS</t>
  </si>
  <si>
    <t>TOTAL</t>
  </si>
  <si>
    <t>TOTAL ONE-TIME STARTUP COSTS</t>
  </si>
  <si>
    <t>IHP Role Title</t>
  </si>
  <si>
    <t>Category</t>
  </si>
  <si>
    <t>MOH 2025/26 Funded Rates</t>
  </si>
  <si>
    <t>Nurse Practitioner</t>
  </si>
  <si>
    <t>Interprofessional Health Provider</t>
  </si>
  <si>
    <t>Nurse Practitioner (MRP)</t>
  </si>
  <si>
    <t>Social Worker</t>
  </si>
  <si>
    <t>Registered Nurse</t>
  </si>
  <si>
    <t>Registered Dietitian</t>
  </si>
  <si>
    <t>RPN</t>
  </si>
  <si>
    <t>Pharmacist</t>
  </si>
  <si>
    <t>Health Promoter/Educator</t>
  </si>
  <si>
    <t>Physiotherapist</t>
  </si>
  <si>
    <t>Clinical Assistant</t>
  </si>
  <si>
    <t>Case Worker/Manager</t>
  </si>
  <si>
    <t>Chiropractor</t>
  </si>
  <si>
    <t>Counsellor/Outreach Worker</t>
  </si>
  <si>
    <t>Physician Assistant</t>
  </si>
  <si>
    <t>System Navigator</t>
  </si>
  <si>
    <t>Community Ambassador</t>
  </si>
  <si>
    <t>Traditional Healer</t>
  </si>
  <si>
    <t>Occupational Therapist</t>
  </si>
  <si>
    <t>Chiropodist</t>
  </si>
  <si>
    <t>Respiratory Therapist</t>
  </si>
  <si>
    <t>Psychotherapist</t>
  </si>
  <si>
    <t>Community Health Planner</t>
  </si>
  <si>
    <t>Kinesiologist</t>
  </si>
  <si>
    <t xml:space="preserve">Psychologist </t>
  </si>
  <si>
    <t>Psychologist (CHC)</t>
  </si>
  <si>
    <t>Speech Pathologist</t>
  </si>
  <si>
    <t>Early Childhood Development Worker</t>
  </si>
  <si>
    <t>Community Health Worker</t>
  </si>
  <si>
    <t>Registered Midwife-no on-call services</t>
  </si>
  <si>
    <t xml:space="preserve">Registered Midwife  services include on-call for birth work </t>
  </si>
  <si>
    <t>Administrative Assistant</t>
  </si>
  <si>
    <t>Management and Admin</t>
  </si>
  <si>
    <t>Administrative Lead</t>
  </si>
  <si>
    <t>Bookkeeper</t>
  </si>
  <si>
    <t>Data Management Coordinator</t>
  </si>
  <si>
    <t xml:space="preserve">Director </t>
  </si>
  <si>
    <t>Executive Assistant</t>
  </si>
  <si>
    <t>Executive Director- Level 1</t>
  </si>
  <si>
    <t>Executive Director- Level 2</t>
  </si>
  <si>
    <t>Executive Director- Level 3</t>
  </si>
  <si>
    <t>Finance Manager</t>
  </si>
  <si>
    <t>HR Manager</t>
  </si>
  <si>
    <t>IT Specialist</t>
  </si>
  <si>
    <t>Maintenance Worker</t>
  </si>
  <si>
    <t>Manager</t>
  </si>
  <si>
    <t>Medical Record Clerk</t>
  </si>
  <si>
    <t>Medical Secretary</t>
  </si>
  <si>
    <t>Office Administrator</t>
  </si>
  <si>
    <t>Program Coordinator</t>
  </si>
  <si>
    <t>QIDSS</t>
  </si>
  <si>
    <t>Receptionist/Clerical Staff</t>
  </si>
  <si>
    <t>Regional Decision Support</t>
  </si>
  <si>
    <t>Volunteer Coordinator</t>
  </si>
  <si>
    <r>
      <rPr>
        <b/>
        <u val="single"/>
        <sz val="16"/>
        <color rgb="FF000000"/>
        <rFont val="Raleway"/>
        <family val="2"/>
      </rPr>
      <t>Instructions</t>
    </r>
    <r>
      <rPr>
        <b/>
        <u val="single"/>
        <sz val="10"/>
        <color rgb="FF000000"/>
        <rFont val="Raleway"/>
        <family val="2"/>
      </rPr>
      <t xml:space="preserve">:
</t>
    </r>
    <r>
      <rPr>
        <b/>
        <sz val="10"/>
        <color rgb="FF000000"/>
        <rFont val="Raleway"/>
        <family val="2"/>
      </rPr>
      <t xml:space="preserve">STEP 1:
</t>
    </r>
    <r>
      <rPr>
        <sz val="10"/>
        <color rgb="FF000000"/>
        <rFont val="Raleway"/>
        <family val="2"/>
      </rPr>
      <t xml:space="preserve">Enter HUMAN RESOURCE details by selecting resource job titles (available for selection in Column B dropdown -  Salary will automatically populate)
Include annual full-time equivalent (FTE) # for each resource in Column F
Base Funding Total will automatically calculate.
Please provide the name of the organization (Lead or Partner) and the site that the FTE is located in Column D.
</t>
    </r>
    <r>
      <rPr>
        <b/>
        <sz val="10"/>
        <color rgb="FF000000"/>
        <rFont val="Raleway"/>
        <family val="2"/>
      </rPr>
      <t xml:space="preserve">
STEP 2:
</t>
    </r>
    <r>
      <rPr>
        <sz val="10"/>
        <color rgb="FF000000"/>
        <rFont val="Raleway"/>
        <family val="2"/>
      </rPr>
      <t xml:space="preserve">Enter PHYSICIAN COMPENSATION details by entering Specialist Sessionals and Collaborating Physician details
Enter number of Specialist Sessions in Column C (Funding will automatically calculate based on included rate - $760 per three hours)
Enter annual NP FTE amount for Collaborating Physicians in Column C (Funding will automatically calculate based on included rated - $12,309.69 per year, per FTE NP)
Please provide the name of the organization (Lead or Partner) and the site that the FTE is located in Column D.
</t>
    </r>
    <r>
      <rPr>
        <b/>
        <sz val="10"/>
        <color rgb="FF000000"/>
        <rFont val="Raleway"/>
        <family val="2"/>
      </rPr>
      <t xml:space="preserve">
STEP 3:
</t>
    </r>
    <r>
      <rPr>
        <sz val="10"/>
        <color rgb="FF000000"/>
        <rFont val="Raleway"/>
        <family val="2"/>
      </rPr>
      <t xml:space="preserve">Enter PHYSICIAN FTE SALARIES by including annual FTE amount for each Physician type (CHC, BSM, IPHCO) in Column C
Include any other Physician Compensation (in the available cells noted as 'Other')
</t>
    </r>
    <r>
      <rPr>
        <b/>
        <sz val="10"/>
        <color rgb="FF000000"/>
        <rFont val="Raleway"/>
        <family val="2"/>
      </rPr>
      <t xml:space="preserve">
STEP 4:
</t>
    </r>
    <r>
      <rPr>
        <sz val="10"/>
        <color rgb="FF000000"/>
        <rFont val="Raleway"/>
        <family val="2"/>
      </rPr>
      <t xml:space="preserve">Review OPERATIONAL OVERHEAD details in the available cells (it reflects a 25% per FTE overhead charge for the total FTE found in the Human Resources table above)
</t>
    </r>
    <r>
      <rPr>
        <b/>
        <sz val="10"/>
        <color rgb="FF000000"/>
        <rFont val="Raleway"/>
        <family val="2"/>
      </rPr>
      <t xml:space="preserve">
STEP 5:
</t>
    </r>
    <r>
      <rPr>
        <sz val="10"/>
        <color rgb="FF000000"/>
        <rFont val="Raleway"/>
        <family val="2"/>
      </rPr>
      <t xml:space="preserve">Enter ONE-TIME STARTUP COST details in the available Tab (this may include any anticipated one-time and/or start-up costs such as furnishings and equipment, including clinical supplies and IT, minor renovations (i.e. a small upgrade of the clinical space such as fixing the paint or adding a door), etc.). Please note that the initial start-up cost will be reviewed and the final amount to be approved by OH (for CHCs, FHTs and NPLCs) or the ministry (for IPHCOs) which will be reallocated from projected surplus funds in 2026/27, in accordance with the Community Financial Policy (CFP).
</t>
    </r>
    <r>
      <rPr>
        <b/>
        <sz val="10"/>
        <color rgb="FF000000"/>
        <rFont val="Raleway"/>
        <family val="2"/>
      </rPr>
      <t xml:space="preserve">
Notes:
</t>
    </r>
    <r>
      <rPr>
        <sz val="10"/>
        <color rgb="FF000000"/>
        <rFont val="Raleway"/>
        <family val="2"/>
      </rPr>
      <t>- Please select the position title that most closely aligns with the role for the FTEs being requested
- Salary rates are for budgeting purposes and do not incorporate future increases. 
- This budget sheet is applicable only to the purposes of this specific funding</t>
    </r>
  </si>
  <si>
    <r>
      <t xml:space="preserve">Associated Organization Site of FTE*
</t>
    </r>
    <r>
      <rPr>
        <sz val="8"/>
        <color rgb="FF000000"/>
        <rFont val="Calibri"/>
        <family val="2"/>
        <scheme val="minor"/>
      </rPr>
      <t>(Please refer to comments for more info)</t>
    </r>
  </si>
  <si>
    <r>
      <rPr>
        <b/>
        <u val="single"/>
        <sz val="16"/>
        <color rgb="FF000000"/>
        <rFont val="Raleway"/>
        <family val="2"/>
      </rPr>
      <t xml:space="preserve">Instructions:
</t>
    </r>
    <r>
      <rPr>
        <b/>
        <u val="single"/>
        <sz val="11"/>
        <color rgb="FF000000"/>
        <rFont val="Raleway"/>
        <family val="2"/>
      </rPr>
      <t xml:space="preserve">
</t>
    </r>
    <r>
      <rPr>
        <sz val="11"/>
        <color rgb="FF000000"/>
        <rFont val="Raleway"/>
        <family val="2"/>
      </rPr>
      <t>Enter ONE-TIME STARTUP COST details in the available Tab (this may include any anticipated one-time and/or start-up costs such as furnishings and equipment, including clinical supplies and IT, minor renovations (i.e. a small upgrade of the clinical space such as fixing the paint or adding a door, etc.). Please note that the initial start-up cost will be reviewed and the final amount to be approved by OH (for CHCs, FHTs and NPLCs) or the ministry (for IPHCOs) which will be reallocated from projected surplus funds in 2026/27, in accordance with the Community Financial Policy (CFP).</t>
    </r>
  </si>
  <si>
    <r>
      <t xml:space="preserve">Details
</t>
    </r>
    <r>
      <rPr>
        <i/>
        <sz val="11"/>
        <color rgb="FF000000"/>
        <rFont val="Calibri"/>
        <family val="2"/>
        <scheme val="minor"/>
      </rPr>
      <t>(Please specify the Associated Organization Site and describe the type of start-up cost e.g. Leaseholder improvement, IT,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</si>
</sst>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_);[Red]\(&quot;$&quot;#,##0\)"/>
    <numFmt numFmtId="165" formatCode="_(&quot;$&quot;* #,##0.00_);_(&quot;$&quot;* \(#,##0.00\);_(&quot;$&quot;* &quot;-&quot;??_);_(@_)"/>
    <numFmt numFmtId="166" formatCode="_-&quot;$&quot;* #,##0_-;\-&quot;$&quot;* #,##0_-;_-&quot;$&quot;* &quot;-&quot;??_-;_-@_-"/>
    <numFmt numFmtId="167" formatCode="&quot;$&quot;#,##0"/>
    <numFmt numFmtId="168" formatCode="0.0"/>
  </numFmts>
  <fonts count="44">
    <font>
      <sz val="11"/>
      <color theme="1"/>
      <name val="Calibri"/>
      <family val="2"/>
      <scheme val="minor"/>
    </font>
    <font>
      <sz val="10"/>
      <color theme="1"/>
      <name val="Arial"/>
      <family val="2"/>
    </font>
    <font>
      <sz val="12"/>
      <name val="Times New Roman"/>
      <family val="1"/>
    </font>
    <font>
      <b/>
      <sz val="12"/>
      <name val="Arial"/>
      <family val="2"/>
    </font>
    <font>
      <sz val="12"/>
      <color theme="0"/>
      <name val="Arial"/>
      <family val="2"/>
    </font>
    <font>
      <sz val="12"/>
      <name val="Arial"/>
      <family val="2"/>
    </font>
    <font>
      <sz val="10"/>
      <name val="Arial"/>
      <family val="2"/>
    </font>
    <font>
      <sz val="9"/>
      <color theme="1"/>
      <name val="Calibri"/>
      <family val="2"/>
      <scheme val="minor"/>
    </font>
    <font>
      <sz val="8"/>
      <color theme="1"/>
      <name val="Calibri"/>
      <family val="2"/>
      <scheme val="minor"/>
    </font>
    <font>
      <b/>
      <sz val="9"/>
      <color theme="1"/>
      <name val="Calibri"/>
      <family val="2"/>
      <scheme val="minor"/>
    </font>
    <font>
      <b/>
      <sz val="16"/>
      <color theme="1"/>
      <name val="Raleway"/>
      <family val="2"/>
    </font>
    <font>
      <sz val="12"/>
      <color theme="1"/>
      <name val="Calibri Light"/>
      <family val="2"/>
      <scheme val="major"/>
    </font>
    <font>
      <b/>
      <sz val="11"/>
      <color rgb="FF007FAC"/>
      <name val="Raleway"/>
      <family val="2"/>
    </font>
    <font>
      <sz val="12"/>
      <name val="Calibri"/>
      <family val="2"/>
      <scheme val="minor"/>
    </font>
    <font>
      <sz val="8"/>
      <name val="Calibri"/>
      <family val="2"/>
      <scheme val="minor"/>
    </font>
    <font>
      <b/>
      <sz val="12"/>
      <name val="Calibri"/>
      <family val="2"/>
      <scheme val="minor"/>
    </font>
    <font>
      <i/>
      <sz val="9"/>
      <color theme="1"/>
      <name val="Calibri"/>
      <family val="2"/>
      <scheme val="minor"/>
    </font>
    <font>
      <sz val="12"/>
      <color theme="1"/>
      <name val="Calibri"/>
      <family val="2"/>
      <scheme val="minor"/>
    </font>
    <font>
      <b/>
      <sz val="14"/>
      <color theme="1"/>
      <name val="Calibri"/>
      <family val="2"/>
      <scheme val="minor"/>
    </font>
    <font>
      <sz val="12"/>
      <name val="Calibri Light"/>
      <family val="2"/>
      <scheme val="major"/>
    </font>
    <font>
      <b/>
      <sz val="16"/>
      <color theme="0"/>
      <name val="Calibri"/>
      <family val="2"/>
      <scheme val="minor"/>
    </font>
    <font>
      <sz val="22"/>
      <color theme="1"/>
      <name val="Wingdings"/>
      <family val="2"/>
      <charset val="2"/>
    </font>
    <font>
      <u val="single"/>
      <sz val="8"/>
      <color theme="0"/>
      <name val="Calibri"/>
      <family val="2"/>
      <scheme val="minor"/>
    </font>
    <font>
      <sz val="9"/>
      <color theme="0"/>
      <name val="Calibri"/>
      <family val="2"/>
      <scheme val="minor"/>
    </font>
    <font>
      <i/>
      <sz val="10"/>
      <color rgb="FF007FAC"/>
      <name val="Arial"/>
      <family val="2"/>
    </font>
    <font>
      <b/>
      <sz val="12"/>
      <color rgb="FF000000"/>
      <name val="Calibri"/>
      <family val="2"/>
      <scheme val="minor"/>
    </font>
    <font>
      <b/>
      <sz val="8"/>
      <color rgb="FF000000"/>
      <name val="Calibri"/>
      <family val="2"/>
      <scheme val="minor"/>
    </font>
    <font>
      <sz val="16"/>
      <color rgb="FF000000"/>
      <name val="Calibri"/>
      <family val="2"/>
      <scheme val="minor"/>
    </font>
    <font>
      <b/>
      <sz val="9"/>
      <color rgb="FF000000"/>
      <name val="Calibri"/>
      <family val="2"/>
      <scheme val="minor"/>
    </font>
    <font>
      <i/>
      <sz val="9"/>
      <color rgb="FF000000"/>
      <name val="Calibri"/>
      <family val="2"/>
      <scheme val="minor"/>
    </font>
    <font>
      <b/>
      <sz val="16"/>
      <color rgb="FF000000"/>
      <name val="Calibri"/>
      <family val="2"/>
      <scheme val="minor"/>
    </font>
    <font>
      <b/>
      <sz val="16"/>
      <color rgb="FF000000"/>
      <name val="Calibri"/>
      <family val="2"/>
      <charset val="1"/>
    </font>
    <font>
      <b/>
      <u val="single"/>
      <sz val="16"/>
      <color rgb="FF000000"/>
      <name val="Raleway"/>
      <family val="2"/>
    </font>
    <font>
      <sz val="11"/>
      <color rgb="FF000000"/>
      <name val="Raleway"/>
      <family val="2"/>
    </font>
    <font>
      <b/>
      <u val="single"/>
      <sz val="11"/>
      <color rgb="FF000000"/>
      <name val="Raleway"/>
      <family val="2"/>
    </font>
    <font>
      <b/>
      <u val="single"/>
      <sz val="10"/>
      <color rgb="FF000000"/>
      <name val="Raleway"/>
      <family val="2"/>
    </font>
    <font>
      <b/>
      <sz val="10"/>
      <color rgb="FF000000"/>
      <name val="Raleway"/>
      <family val="2"/>
    </font>
    <font>
      <sz val="10"/>
      <color rgb="FF000000"/>
      <name val="Raleway"/>
      <family val="2"/>
    </font>
    <font>
      <sz val="8"/>
      <color rgb="FF000000"/>
      <name val="Calibri"/>
      <family val="2"/>
      <scheme val="minor"/>
    </font>
    <font>
      <i/>
      <sz val="12"/>
      <name val="Calibri"/>
      <family val="2"/>
      <scheme val="minor"/>
    </font>
    <font>
      <sz val="11"/>
      <name val="Calibri"/>
      <family val="2"/>
      <scheme val="minor"/>
    </font>
    <font>
      <b/>
      <sz val="12"/>
      <name val="Raleway"/>
      <family val="2"/>
    </font>
    <font>
      <i/>
      <sz val="10"/>
      <name val="Arial"/>
      <family val="2"/>
    </font>
    <font>
      <i/>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599990010261536"/>
        <bgColor indexed="64"/>
      </patternFill>
    </fill>
    <fill>
      <patternFill patternType="solid">
        <fgColor theme="1"/>
        <bgColor indexed="64"/>
      </patternFill>
    </fill>
    <fill>
      <patternFill patternType="solid">
        <fgColor rgb="FFFFFF99"/>
        <bgColor indexed="64"/>
      </patternFill>
    </fill>
    <fill>
      <patternFill patternType="solid">
        <fgColor rgb="FFE9EDF7"/>
        <bgColor indexed="64"/>
      </patternFill>
    </fill>
    <fill>
      <patternFill patternType="solid">
        <fgColor theme="8" tint="0.799979984760284"/>
        <bgColor indexed="64"/>
      </patternFill>
    </fill>
    <fill>
      <patternFill patternType="solid">
        <fgColor rgb="FFE9EDF7"/>
        <bgColor indexed="64"/>
      </patternFill>
    </fill>
  </fills>
  <borders count="40">
    <border>
      <left/>
      <right/>
      <top/>
      <bottom/>
      <diagonal/>
    </border>
    <border>
      <left/>
      <right style="medium">
        <color theme="1"/>
      </right>
      <top style="medium">
        <color theme="1"/>
      </top>
      <bottom style="medium">
        <color theme="1"/>
      </bottom>
    </border>
    <border>
      <left style="medium">
        <color theme="1"/>
      </left>
      <right style="medium">
        <color theme="1"/>
      </right>
      <top style="medium">
        <color theme="1"/>
      </top>
      <bottom style="medium">
        <color theme="1"/>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right style="medium">
        <color theme="1"/>
      </right>
      <top/>
      <bottom style="medium">
        <color theme="1"/>
      </bottom>
    </border>
    <border>
      <left style="thin">
        <color rgb="FF000000"/>
      </left>
      <right style="thin">
        <color rgb="FF000000"/>
      </right>
      <top style="thin">
        <color rgb="FF000000"/>
      </top>
      <bottom style="medium">
        <color auto="1"/>
      </bottom>
    </border>
    <border>
      <left style="thin">
        <color rgb="FF000000"/>
      </left>
      <right style="thin">
        <color rgb="FF000000"/>
      </right>
      <top style="thin">
        <color rgb="FF000000"/>
      </top>
      <bottom style="double">
        <color auto="1"/>
      </bottom>
    </border>
    <border>
      <left style="thin">
        <color auto="1"/>
      </left>
      <right style="thin">
        <color auto="1"/>
      </right>
      <top style="thin">
        <color auto="1"/>
      </top>
      <bottom style="medium">
        <color auto="1"/>
      </bottom>
    </border>
    <border>
      <left style="medium">
        <color theme="1"/>
      </left>
      <right/>
      <top/>
      <bottom style="medium">
        <color theme="1"/>
      </bottom>
    </border>
    <border>
      <left/>
      <right/>
      <top/>
      <bottom style="medium">
        <color theme="1"/>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theme="1"/>
      </left>
      <right/>
      <top style="medium">
        <color theme="1"/>
      </top>
      <bottom style="medium">
        <color theme="1"/>
      </bottom>
    </border>
    <border>
      <left/>
      <right/>
      <top style="medium">
        <color theme="1"/>
      </top>
      <bottom style="medium">
        <color theme="1"/>
      </bottom>
    </border>
    <border>
      <left/>
      <right/>
      <top style="medium">
        <color theme="1"/>
      </top>
      <bottom/>
    </border>
    <border>
      <left style="medium">
        <color rgb="FF000000"/>
      </left>
      <right/>
      <top style="medium">
        <color rgb="FF000000"/>
      </top>
      <bottom style="medium">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bottom style="medium">
        <color auto="1"/>
      </bottom>
    </border>
    <border>
      <left/>
      <right/>
      <top/>
      <bottom style="medium">
        <color auto="1"/>
      </bottom>
    </border>
    <border>
      <left/>
      <right style="thin">
        <color auto="1"/>
      </right>
      <top/>
      <bottom style="medium">
        <color auto="1"/>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xf numFmtId="165" fontId="2" fillId="0" borderId="0" applyFont="0" applyFill="0" applyBorder="0" applyAlignment="0" applyProtection="0"/>
    <xf numFmtId="0" fontId="6" fillId="0" borderId="0">
      <alignment/>
      <protection/>
    </xf>
    <xf numFmtId="44" fontId="6" fillId="0" borderId="0" applyFont="0" applyFill="0" applyBorder="0" applyAlignment="0" applyProtection="0"/>
    <xf numFmtId="0" fontId="6" fillId="0" borderId="0">
      <alignment/>
      <protection/>
    </xf>
  </cellStyleXfs>
  <cellXfs count="133">
    <xf numFmtId="0" fontId="0" fillId="0" borderId="0" xfId="0"/>
    <xf numFmtId="166" fontId="3" fillId="2" borderId="0" xfId="23" applyNumberFormat="1" applyFont="1" applyFill="1" applyBorder="1" applyAlignment="1" applyProtection="1">
      <alignment horizontal="right"/>
      <protection/>
    </xf>
    <xf numFmtId="4" fontId="3" fillId="2" borderId="0" xfId="21" applyNumberFormat="1" applyFont="1" applyFill="1" applyBorder="1" applyAlignment="1" applyProtection="1">
      <alignment vertical="top"/>
      <protection/>
    </xf>
    <xf numFmtId="166" fontId="18" fillId="3" borderId="1" xfId="16" applyNumberFormat="1" applyFont="1" applyFill="1" applyBorder="1" applyProtection="1">
      <protection/>
    </xf>
    <xf numFmtId="166" fontId="20" fillId="4" borderId="2" xfId="16" applyNumberFormat="1" applyFont="1" applyFill="1" applyBorder="1" applyProtection="1">
      <protection/>
    </xf>
    <xf numFmtId="166" fontId="7" fillId="2" borderId="3" xfId="16" applyNumberFormat="1" applyFont="1" applyFill="1" applyBorder="1" applyProtection="1">
      <protection/>
    </xf>
    <xf numFmtId="2" fontId="9" fillId="5" borderId="3" xfId="0" applyNumberFormat="1" applyFont="1" applyFill="1" applyBorder="1" applyAlignment="1" applyProtection="1">
      <alignment horizontal="center"/>
      <protection locked="0"/>
    </xf>
    <xf numFmtId="166" fontId="9" fillId="6" borderId="3" xfId="16" applyNumberFormat="1" applyFont="1" applyFill="1" applyBorder="1" applyProtection="1">
      <protection/>
    </xf>
    <xf numFmtId="166" fontId="18" fillId="3" borderId="4" xfId="16" applyNumberFormat="1" applyFont="1" applyFill="1" applyBorder="1" applyProtection="1">
      <protection/>
    </xf>
    <xf numFmtId="166" fontId="17" fillId="6" borderId="5" xfId="16" applyNumberFormat="1" applyFont="1" applyFill="1" applyBorder="1" applyProtection="1">
      <protection/>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9" fillId="5" borderId="3" xfId="0" applyFont="1" applyFill="1" applyBorder="1" applyAlignment="1" applyProtection="1">
      <alignment wrapText="1"/>
      <protection locked="0"/>
    </xf>
    <xf numFmtId="166" fontId="9" fillId="5" borderId="3" xfId="16" applyNumberFormat="1" applyFont="1" applyFill="1" applyBorder="1" applyProtection="1">
      <protection locked="0"/>
    </xf>
    <xf numFmtId="0" fontId="9" fillId="5" borderId="6" xfId="0" applyFont="1" applyFill="1" applyBorder="1" applyAlignment="1" applyProtection="1">
      <alignment wrapText="1"/>
      <protection locked="0"/>
    </xf>
    <xf numFmtId="166" fontId="9" fillId="5" borderId="6" xfId="16" applyNumberFormat="1" applyFont="1" applyFill="1" applyBorder="1" applyProtection="1">
      <protection locked="0"/>
    </xf>
    <xf numFmtId="168" fontId="9" fillId="5" borderId="3" xfId="0" applyNumberFormat="1" applyFont="1" applyFill="1" applyBorder="1" applyAlignment="1" applyProtection="1">
      <alignment horizontal="center"/>
      <protection locked="0"/>
    </xf>
    <xf numFmtId="166" fontId="18" fillId="7" borderId="7" xfId="16" applyNumberFormat="1" applyFont="1" applyFill="1" applyBorder="1" applyProtection="1">
      <protection/>
    </xf>
    <xf numFmtId="166" fontId="7" fillId="2" borderId="6" xfId="16" applyNumberFormat="1" applyFont="1" applyFill="1" applyBorder="1" applyProtection="1">
      <protection/>
    </xf>
    <xf numFmtId="2" fontId="9" fillId="5" borderId="6" xfId="0" applyNumberFormat="1" applyFont="1" applyFill="1" applyBorder="1" applyAlignment="1" applyProtection="1">
      <alignment horizontal="center"/>
      <protection locked="0"/>
    </xf>
    <xf numFmtId="166" fontId="9" fillId="6" borderId="6" xfId="16" applyNumberFormat="1" applyFont="1" applyFill="1" applyBorder="1" applyProtection="1">
      <protection/>
    </xf>
    <xf numFmtId="1" fontId="9" fillId="5" borderId="6" xfId="0" applyNumberFormat="1" applyFont="1" applyFill="1" applyBorder="1" applyAlignment="1" applyProtection="1">
      <alignment horizontal="center"/>
      <protection locked="0"/>
    </xf>
    <xf numFmtId="168" fontId="9" fillId="5" borderId="8" xfId="0" applyNumberFormat="1" applyFont="1" applyFill="1" applyBorder="1" applyAlignment="1" applyProtection="1">
      <alignment horizontal="center"/>
      <protection locked="0"/>
    </xf>
    <xf numFmtId="166" fontId="17" fillId="6" borderId="6" xfId="16" applyNumberFormat="1" applyFont="1" applyFill="1" applyBorder="1" applyProtection="1">
      <protection/>
    </xf>
    <xf numFmtId="166" fontId="7" fillId="2" borderId="9" xfId="16" applyNumberFormat="1" applyFont="1" applyFill="1" applyBorder="1" applyProtection="1">
      <protection/>
    </xf>
    <xf numFmtId="2" fontId="9" fillId="5" borderId="9" xfId="0" applyNumberFormat="1" applyFont="1" applyFill="1" applyBorder="1" applyAlignment="1" applyProtection="1">
      <alignment horizontal="center"/>
      <protection locked="0"/>
    </xf>
    <xf numFmtId="166" fontId="9" fillId="6" borderId="9" xfId="16" applyNumberFormat="1" applyFont="1" applyFill="1" applyBorder="1" applyProtection="1">
      <protection/>
    </xf>
    <xf numFmtId="0" fontId="9" fillId="5" borderId="8" xfId="0" applyFont="1" applyFill="1" applyBorder="1" applyAlignment="1" applyProtection="1">
      <alignment wrapText="1"/>
      <protection locked="0"/>
    </xf>
    <xf numFmtId="166" fontId="9" fillId="5" borderId="8" xfId="16" applyNumberFormat="1" applyFont="1" applyFill="1" applyBorder="1" applyProtection="1">
      <protection locked="0"/>
    </xf>
    <xf numFmtId="0" fontId="40" fillId="2" borderId="0" xfId="0" applyFont="1" applyFill="1"/>
    <xf numFmtId="0" fontId="41" fillId="2" borderId="0" xfId="0" applyFont="1" applyFill="1" applyAlignment="1">
      <alignment wrapText="1"/>
    </xf>
    <xf numFmtId="167" fontId="40" fillId="2" borderId="0" xfId="0" applyNumberFormat="1" applyFont="1" applyFill="1"/>
    <xf numFmtId="0" fontId="42" fillId="2" borderId="0" xfId="24" applyFont="1" applyFill="1">
      <alignment/>
      <protection/>
    </xf>
    <xf numFmtId="0" fontId="0" fillId="2" borderId="0" xfId="0" applyFill="1"/>
    <xf numFmtId="0" fontId="15" fillId="7" borderId="10" xfId="20" applyFont="1" applyFill="1" applyBorder="1" applyAlignment="1">
      <alignment horizontal="center" vertical="top" wrapText="1"/>
      <protection/>
    </xf>
    <xf numFmtId="0" fontId="25" fillId="7" borderId="10" xfId="20" applyFont="1" applyFill="1" applyBorder="1" applyAlignment="1">
      <alignment horizontal="center" vertical="top" wrapText="1"/>
      <protection/>
    </xf>
    <xf numFmtId="0" fontId="18" fillId="7" borderId="11" xfId="0" applyFont="1" applyFill="1" applyBorder="1"/>
    <xf numFmtId="0" fontId="18" fillId="7" borderId="12" xfId="0" applyFont="1" applyFill="1" applyBorder="1"/>
    <xf numFmtId="0" fontId="10" fillId="2" borderId="0" xfId="0" applyFont="1" applyFill="1"/>
    <xf numFmtId="0" fontId="7" fillId="2" borderId="0" xfId="0" applyFont="1" applyFill="1"/>
    <xf numFmtId="0" fontId="12" fillId="2" borderId="0" xfId="0" applyFont="1" applyFill="1"/>
    <xf numFmtId="0" fontId="9" fillId="2" borderId="0" xfId="0" applyFont="1" applyFill="1"/>
    <xf numFmtId="0" fontId="11" fillId="2" borderId="0" xfId="0" applyFont="1" applyFill="1" applyAlignment="1">
      <alignment vertical="top"/>
    </xf>
    <xf numFmtId="0" fontId="21" fillId="2" borderId="0" xfId="0" applyFont="1" applyFill="1" applyAlignment="1">
      <alignment vertical="center"/>
    </xf>
    <xf numFmtId="0" fontId="13" fillId="7" borderId="8" xfId="20" applyFont="1" applyFill="1" applyBorder="1" applyAlignment="1">
      <alignment horizontal="center" vertical="top" wrapText="1"/>
      <protection/>
    </xf>
    <xf numFmtId="0" fontId="15" fillId="7" borderId="8" xfId="20" applyFont="1" applyFill="1" applyBorder="1" applyAlignment="1">
      <alignment horizontal="center" vertical="top" wrapText="1"/>
      <protection/>
    </xf>
    <xf numFmtId="0" fontId="25" fillId="7" borderId="8" xfId="20" applyFont="1" applyFill="1" applyBorder="1" applyAlignment="1">
      <alignment horizontal="center" vertical="top" wrapText="1"/>
      <protection/>
    </xf>
    <xf numFmtId="0" fontId="8" fillId="2" borderId="6" xfId="0" applyFont="1" applyFill="1" applyBorder="1" applyAlignment="1">
      <alignment horizontal="left" indent="1"/>
    </xf>
    <xf numFmtId="0" fontId="8" fillId="2" borderId="3" xfId="0" applyFont="1" applyFill="1" applyBorder="1" applyAlignment="1">
      <alignment horizontal="left" indent="1"/>
    </xf>
    <xf numFmtId="0" fontId="8" fillId="2" borderId="9" xfId="0" applyFont="1" applyFill="1" applyBorder="1" applyAlignment="1">
      <alignment horizontal="left" indent="1"/>
    </xf>
    <xf numFmtId="0" fontId="17" fillId="6" borderId="6" xfId="0" applyFont="1" applyFill="1" applyBorder="1"/>
    <xf numFmtId="0" fontId="7" fillId="6" borderId="6" xfId="0" applyFont="1" applyFill="1" applyBorder="1"/>
    <xf numFmtId="2" fontId="17" fillId="6" borderId="6" xfId="0" applyNumberFormat="1" applyFont="1" applyFill="1" applyBorder="1" applyAlignment="1">
      <alignment horizontal="center"/>
    </xf>
    <xf numFmtId="0" fontId="17" fillId="6" borderId="5" xfId="0" applyFont="1" applyFill="1" applyBorder="1"/>
    <xf numFmtId="0" fontId="7" fillId="6" borderId="5" xfId="0" applyFont="1" applyFill="1" applyBorder="1"/>
    <xf numFmtId="0" fontId="18" fillId="3" borderId="13" xfId="0" applyFont="1" applyFill="1" applyBorder="1"/>
    <xf numFmtId="0" fontId="18" fillId="3" borderId="14" xfId="0" applyFont="1" applyFill="1" applyBorder="1"/>
    <xf numFmtId="2" fontId="18" fillId="3" borderId="14" xfId="0" applyNumberFormat="1" applyFont="1" applyFill="1" applyBorder="1" applyAlignment="1">
      <alignment horizontal="center"/>
    </xf>
    <xf numFmtId="0" fontId="9" fillId="2" borderId="6" xfId="0" applyFont="1" applyFill="1" applyBorder="1"/>
    <xf numFmtId="0" fontId="9" fillId="2" borderId="3" xfId="0" applyFont="1" applyFill="1" applyBorder="1"/>
    <xf numFmtId="0" fontId="28" fillId="2" borderId="3" xfId="0" applyFont="1" applyFill="1" applyBorder="1"/>
    <xf numFmtId="0" fontId="22" fillId="2" borderId="0" xfId="0" applyFont="1" applyFill="1"/>
    <xf numFmtId="2" fontId="23" fillId="2" borderId="0" xfId="0" applyNumberFormat="1" applyFont="1" applyFill="1" applyAlignment="1">
      <alignment horizontal="left"/>
    </xf>
    <xf numFmtId="0" fontId="18" fillId="3" borderId="15" xfId="0" applyFont="1" applyFill="1" applyBorder="1"/>
    <xf numFmtId="0" fontId="18" fillId="3" borderId="16" xfId="0" applyFont="1" applyFill="1" applyBorder="1"/>
    <xf numFmtId="2" fontId="18" fillId="3" borderId="16" xfId="0" applyNumberFormat="1" applyFont="1" applyFill="1" applyBorder="1" applyAlignment="1">
      <alignment horizontal="center"/>
    </xf>
    <xf numFmtId="0" fontId="7" fillId="2" borderId="17" xfId="0" applyFont="1" applyFill="1" applyBorder="1"/>
    <xf numFmtId="0" fontId="9" fillId="2" borderId="5" xfId="0" applyFont="1" applyFill="1" applyBorder="1"/>
    <xf numFmtId="0" fontId="18" fillId="3" borderId="18" xfId="0" applyFont="1" applyFill="1" applyBorder="1"/>
    <xf numFmtId="0" fontId="6" fillId="2" borderId="0" xfId="24" applyFill="1">
      <alignment/>
      <protection/>
    </xf>
    <xf numFmtId="0" fontId="30" fillId="2" borderId="15" xfId="0" applyFont="1" applyFill="1" applyBorder="1"/>
    <xf numFmtId="0" fontId="18" fillId="2" borderId="16" xfId="0" applyFont="1" applyFill="1" applyBorder="1"/>
    <xf numFmtId="2" fontId="18" fillId="2" borderId="16" xfId="0" applyNumberFormat="1" applyFont="1" applyFill="1" applyBorder="1" applyAlignment="1">
      <alignment horizontal="center"/>
    </xf>
    <xf numFmtId="0" fontId="24" fillId="2" borderId="0" xfId="24" applyFont="1" applyFill="1">
      <alignment/>
      <protection/>
    </xf>
    <xf numFmtId="0" fontId="19" fillId="2" borderId="0" xfId="20" applyFont="1" applyFill="1" applyAlignment="1">
      <alignment horizontal="left"/>
      <protection/>
    </xf>
    <xf numFmtId="0" fontId="4" fillId="2" borderId="0" xfId="24" applyFont="1" applyFill="1">
      <alignment/>
      <protection/>
    </xf>
    <xf numFmtId="0" fontId="5" fillId="2" borderId="0" xfId="24" applyFont="1" applyFill="1">
      <alignment/>
      <protection/>
    </xf>
    <xf numFmtId="0" fontId="31" fillId="0" borderId="0" xfId="0" applyFont="1"/>
    <xf numFmtId="0" fontId="9" fillId="5" borderId="6" xfId="0" applyFont="1" applyFill="1" applyBorder="1" applyProtection="1">
      <protection locked="0"/>
    </xf>
    <xf numFmtId="0" fontId="9" fillId="5" borderId="3" xfId="0" applyFont="1" applyFill="1" applyBorder="1" applyProtection="1">
      <protection locked="0"/>
    </xf>
    <xf numFmtId="0" fontId="9" fillId="5" borderId="9" xfId="0" applyFont="1" applyFill="1" applyBorder="1" applyProtection="1">
      <protection locked="0"/>
    </xf>
    <xf numFmtId="0" fontId="9" fillId="5" borderId="6" xfId="0" applyFont="1" applyFill="1" applyBorder="1" applyAlignment="1" applyProtection="1">
      <alignment horizontal="left" indent="1"/>
      <protection locked="0"/>
    </xf>
    <xf numFmtId="0" fontId="9" fillId="5" borderId="3" xfId="0" applyFont="1" applyFill="1" applyBorder="1" applyAlignment="1" applyProtection="1">
      <alignment horizontal="left" indent="1"/>
      <protection locked="0"/>
    </xf>
    <xf numFmtId="0" fontId="9" fillId="5" borderId="9" xfId="0" applyFont="1" applyFill="1" applyBorder="1" applyAlignment="1" applyProtection="1">
      <alignment horizontal="left" indent="1"/>
      <protection locked="0"/>
    </xf>
    <xf numFmtId="0" fontId="9" fillId="5" borderId="8" xfId="0" applyFont="1" applyFill="1" applyBorder="1" applyProtection="1">
      <protection locked="0"/>
    </xf>
    <xf numFmtId="44" fontId="7" fillId="2" borderId="3" xfId="16" applyFont="1" applyFill="1" applyBorder="1" applyAlignment="1" applyProtection="1">
      <alignment horizontal="center"/>
      <protection/>
    </xf>
    <xf numFmtId="44" fontId="7" fillId="2" borderId="8" xfId="16" applyFont="1" applyFill="1" applyBorder="1" applyAlignment="1" applyProtection="1">
      <alignment horizontal="center"/>
      <protection/>
    </xf>
    <xf numFmtId="0" fontId="9" fillId="5" borderId="19" xfId="0" applyFont="1" applyFill="1" applyBorder="1" applyAlignment="1" applyProtection="1">
      <alignment horizontal="left" indent="1"/>
      <protection locked="0"/>
    </xf>
    <xf numFmtId="0" fontId="9" fillId="5" borderId="20" xfId="0" applyFont="1" applyFill="1" applyBorder="1" applyAlignment="1" applyProtection="1">
      <alignment horizontal="left" indent="1"/>
      <protection locked="0"/>
    </xf>
    <xf numFmtId="0" fontId="9" fillId="5" borderId="21" xfId="0" applyFont="1" applyFill="1" applyBorder="1" applyAlignment="1" applyProtection="1">
      <alignment horizontal="left" indent="1"/>
      <protection locked="0"/>
    </xf>
    <xf numFmtId="0" fontId="15" fillId="7" borderId="8" xfId="20" applyFont="1" applyFill="1" applyBorder="1" applyAlignment="1">
      <alignment horizontal="center" vertical="top" wrapText="1"/>
      <protection/>
    </xf>
    <xf numFmtId="44" fontId="7" fillId="2" borderId="6" xfId="16" applyFont="1" applyFill="1" applyBorder="1" applyAlignment="1" applyProtection="1">
      <alignment horizontal="center"/>
      <protection/>
    </xf>
    <xf numFmtId="0" fontId="35" fillId="8" borderId="22" xfId="0" applyFont="1" applyFill="1" applyBorder="1" applyAlignment="1">
      <alignment horizontal="left" vertical="top" wrapText="1" indent="1"/>
    </xf>
    <xf numFmtId="0" fontId="35" fillId="8" borderId="23" xfId="0" applyFont="1" applyFill="1" applyBorder="1" applyAlignment="1">
      <alignment horizontal="left" vertical="top" wrapText="1" indent="1"/>
    </xf>
    <xf numFmtId="0" fontId="35" fillId="8" borderId="24" xfId="0" applyFont="1" applyFill="1" applyBorder="1" applyAlignment="1">
      <alignment horizontal="left" vertical="top" wrapText="1" indent="1"/>
    </xf>
    <xf numFmtId="0" fontId="35" fillId="8" borderId="25" xfId="0" applyFont="1" applyFill="1" applyBorder="1" applyAlignment="1">
      <alignment horizontal="left" vertical="top" wrapText="1" indent="1"/>
    </xf>
    <xf numFmtId="0" fontId="35" fillId="8" borderId="0" xfId="0" applyFont="1" applyFill="1" applyAlignment="1">
      <alignment horizontal="left" vertical="top" wrapText="1" indent="1"/>
    </xf>
    <xf numFmtId="0" fontId="35" fillId="8" borderId="26" xfId="0" applyFont="1" applyFill="1" applyBorder="1" applyAlignment="1">
      <alignment horizontal="left" vertical="top" wrapText="1" indent="1"/>
    </xf>
    <xf numFmtId="0" fontId="35" fillId="8" borderId="27" xfId="0" applyFont="1" applyFill="1" applyBorder="1" applyAlignment="1">
      <alignment horizontal="left" vertical="top" wrapText="1" indent="1"/>
    </xf>
    <xf numFmtId="0" fontId="35" fillId="8" borderId="28" xfId="0" applyFont="1" applyFill="1" applyBorder="1" applyAlignment="1">
      <alignment horizontal="left" vertical="top" wrapText="1" indent="1"/>
    </xf>
    <xf numFmtId="0" fontId="35" fillId="8" borderId="29" xfId="0" applyFont="1" applyFill="1" applyBorder="1" applyAlignment="1">
      <alignment horizontal="left" vertical="top" wrapText="1" indent="1"/>
    </xf>
    <xf numFmtId="0" fontId="39" fillId="5" borderId="30" xfId="20" applyFont="1" applyFill="1" applyBorder="1" applyAlignment="1" applyProtection="1">
      <alignment horizontal="left" vertical="top" wrapText="1" indent="1"/>
      <protection locked="0"/>
    </xf>
    <xf numFmtId="0" fontId="39" fillId="5" borderId="31" xfId="20" applyFont="1" applyFill="1" applyBorder="1" applyAlignment="1" applyProtection="1">
      <alignment horizontal="left" vertical="top" wrapText="1" indent="1"/>
      <protection locked="0"/>
    </xf>
    <xf numFmtId="0" fontId="39" fillId="5" borderId="32" xfId="20" applyFont="1" applyFill="1" applyBorder="1" applyAlignment="1" applyProtection="1">
      <alignment horizontal="left" vertical="top" wrapText="1" indent="1"/>
      <protection locked="0"/>
    </xf>
    <xf numFmtId="0" fontId="39" fillId="5" borderId="33" xfId="20" applyFont="1" applyFill="1" applyBorder="1" applyAlignment="1" applyProtection="1">
      <alignment horizontal="left" vertical="top" wrapText="1" indent="1"/>
      <protection locked="0"/>
    </xf>
    <xf numFmtId="0" fontId="39" fillId="5" borderId="0" xfId="20" applyFont="1" applyFill="1" applyAlignment="1" applyProtection="1">
      <alignment horizontal="left" vertical="top" wrapText="1" indent="1"/>
      <protection locked="0"/>
    </xf>
    <xf numFmtId="0" fontId="39" fillId="5" borderId="34" xfId="20" applyFont="1" applyFill="1" applyBorder="1" applyAlignment="1" applyProtection="1">
      <alignment horizontal="left" vertical="top" wrapText="1" indent="1"/>
      <protection locked="0"/>
    </xf>
    <xf numFmtId="0" fontId="39" fillId="5" borderId="35" xfId="20" applyFont="1" applyFill="1" applyBorder="1" applyAlignment="1" applyProtection="1">
      <alignment horizontal="left" vertical="top" wrapText="1" indent="1"/>
      <protection locked="0"/>
    </xf>
    <xf numFmtId="0" fontId="39" fillId="5" borderId="36" xfId="20" applyFont="1" applyFill="1" applyBorder="1" applyAlignment="1" applyProtection="1">
      <alignment horizontal="left" vertical="top" wrapText="1" indent="1"/>
      <protection locked="0"/>
    </xf>
    <xf numFmtId="0" fontId="39" fillId="5" borderId="37" xfId="20" applyFont="1" applyFill="1" applyBorder="1" applyAlignment="1" applyProtection="1">
      <alignment horizontal="left" vertical="top" wrapText="1" indent="1"/>
      <protection locked="0"/>
    </xf>
    <xf numFmtId="0" fontId="18" fillId="3" borderId="18" xfId="0" applyFont="1" applyFill="1" applyBorder="1" applyAlignment="1">
      <alignment horizontal="center"/>
    </xf>
    <xf numFmtId="0" fontId="18" fillId="3" borderId="38" xfId="0" applyFont="1" applyFill="1" applyBorder="1" applyAlignment="1">
      <alignment horizontal="center"/>
    </xf>
    <xf numFmtId="166" fontId="7" fillId="2" borderId="6" xfId="16" applyNumberFormat="1" applyFont="1" applyFill="1" applyBorder="1" applyAlignment="1" applyProtection="1">
      <alignment horizontal="center"/>
      <protection/>
    </xf>
    <xf numFmtId="166" fontId="7" fillId="2" borderId="5" xfId="16" applyNumberFormat="1" applyFont="1" applyFill="1" applyBorder="1" applyAlignment="1" applyProtection="1">
      <alignment horizontal="center"/>
      <protection/>
    </xf>
    <xf numFmtId="166" fontId="18" fillId="3" borderId="18" xfId="16" applyNumberFormat="1" applyFont="1" applyFill="1" applyBorder="1" applyAlignment="1" applyProtection="1">
      <alignment horizontal="center"/>
      <protection/>
    </xf>
    <xf numFmtId="166" fontId="18" fillId="3" borderId="38" xfId="16" applyNumberFormat="1" applyFont="1" applyFill="1" applyBorder="1" applyAlignment="1" applyProtection="1">
      <alignment horizontal="center"/>
      <protection/>
    </xf>
    <xf numFmtId="166" fontId="18" fillId="3" borderId="39" xfId="16" applyNumberFormat="1" applyFont="1" applyFill="1" applyBorder="1" applyAlignment="1" applyProtection="1">
      <alignment horizontal="center"/>
      <protection/>
    </xf>
    <xf numFmtId="2" fontId="8" fillId="2" borderId="6" xfId="0" applyNumberFormat="1" applyFont="1" applyFill="1" applyBorder="1" applyAlignment="1">
      <alignment horizontal="center"/>
    </xf>
    <xf numFmtId="2" fontId="8" fillId="2" borderId="5" xfId="0" applyNumberFormat="1" applyFont="1" applyFill="1" applyBorder="1" applyAlignment="1">
      <alignment horizontal="center"/>
    </xf>
    <xf numFmtId="166" fontId="7" fillId="2" borderId="3" xfId="16" applyNumberFormat="1" applyFont="1" applyFill="1" applyBorder="1" applyAlignment="1" applyProtection="1">
      <alignment horizontal="center"/>
      <protection/>
    </xf>
    <xf numFmtId="0" fontId="34" fillId="8" borderId="22" xfId="0" applyFont="1" applyFill="1" applyBorder="1" applyAlignment="1">
      <alignment horizontal="left" vertical="top" wrapText="1" indent="1"/>
    </xf>
    <xf numFmtId="0" fontId="34" fillId="8" borderId="23" xfId="0" applyFont="1" applyFill="1" applyBorder="1" applyAlignment="1">
      <alignment horizontal="left" vertical="top" wrapText="1" indent="1"/>
    </xf>
    <xf numFmtId="0" fontId="34" fillId="8" borderId="24" xfId="0" applyFont="1" applyFill="1" applyBorder="1" applyAlignment="1">
      <alignment horizontal="left" vertical="top" wrapText="1" indent="1"/>
    </xf>
    <xf numFmtId="0" fontId="34" fillId="8" borderId="25" xfId="0" applyFont="1" applyFill="1" applyBorder="1" applyAlignment="1">
      <alignment horizontal="left" vertical="top" wrapText="1" indent="1"/>
    </xf>
    <xf numFmtId="0" fontId="34" fillId="8" borderId="0" xfId="0" applyFont="1" applyFill="1" applyAlignment="1">
      <alignment horizontal="left" vertical="top" wrapText="1" indent="1"/>
    </xf>
    <xf numFmtId="0" fontId="34" fillId="8" borderId="26" xfId="0" applyFont="1" applyFill="1" applyBorder="1" applyAlignment="1">
      <alignment horizontal="left" vertical="top" wrapText="1" indent="1"/>
    </xf>
    <xf numFmtId="0" fontId="34" fillId="8" borderId="27" xfId="0" applyFont="1" applyFill="1" applyBorder="1" applyAlignment="1">
      <alignment horizontal="left" vertical="top" wrapText="1" indent="1"/>
    </xf>
    <xf numFmtId="0" fontId="34" fillId="8" borderId="28" xfId="0" applyFont="1" applyFill="1" applyBorder="1" applyAlignment="1">
      <alignment horizontal="left" vertical="top" wrapText="1" indent="1"/>
    </xf>
    <xf numFmtId="0" fontId="34" fillId="8" borderId="29" xfId="0" applyFont="1" applyFill="1" applyBorder="1" applyAlignment="1">
      <alignment horizontal="left" vertical="top" wrapText="1" indent="1"/>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Normal_FHT - Schedules - IFA PSA MGA V2.2" xfId="20"/>
    <cellStyle name="Currency_FHT - Schedules - IFA PSA MGA V2.2" xfId="21"/>
    <cellStyle name="Normal 2" xfId="22"/>
    <cellStyle name="Currency 2" xfId="23"/>
    <cellStyle name="Normal 3" xfId="24"/>
  </cellStyles>
  <dxfs count="4">
    <dxf>
      <alignment horizontal="center" vertical="center" textRotation="0" shrinkToFit="0" readingOrder="0"/>
    </dxf>
    <dxf>
      <font>
        <b/>
        <i val="0"/>
        <u val="none"/>
        <strike val="0"/>
        <sz val="11"/>
        <name val="Calibri"/>
        <family val="2"/>
        <color theme="1"/>
      </font>
      <alignment horizontal="general" vertical="center" textRotation="0" wrapText="1" shrinkToFit="0" readingOrder="0"/>
    </dxf>
    <dxf>
      <alignment horizontal="left" vertical="center" textRotation="0" wrapText="1" shrinkToFit="0" readingOrder="0"/>
    </dxf>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10" Type="http://schemas.openxmlformats.org/officeDocument/2006/relationships/calcChain" Target="calcChain.xml" /><Relationship Id="rId9" Type="http://schemas.openxmlformats.org/officeDocument/2006/relationships/customXml" Target="../customXml/item3.xml" /><Relationship Id="rId5" Type="http://schemas.openxmlformats.org/officeDocument/2006/relationships/worksheet" Target="worksheets/sheet3.xml" /><Relationship Id="rId6" Type="http://schemas.openxmlformats.org/officeDocument/2006/relationships/sharedStrings" Target="sharedStrings.xml" /><Relationship Id="rId7" Type="http://schemas.openxmlformats.org/officeDocument/2006/relationships/customXml" Target="../customXml/item1.xml" /><Relationship Id="rId8" Type="http://schemas.openxmlformats.org/officeDocument/2006/relationships/customXml" Target="../customXml/item2.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12</xdr:col>
      <xdr:colOff>60192</xdr:colOff>
      <xdr:row>0</xdr:row>
      <xdr:rowOff>287502</xdr:rowOff>
    </xdr:from>
    <xdr:to>
      <xdr:col>15</xdr:col>
      <xdr:colOff>31178</xdr:colOff>
      <xdr:row>3</xdr:row>
      <xdr:rowOff>140930</xdr:rowOff>
    </xdr:to>
    <xdr:pic>
      <xdr:nvPicPr>
        <xdr:cNvPr id="3" name="Picture 2">
          <a:extLst>
            <a:ext uri="{FF2B5EF4-FFF2-40B4-BE49-F238E27FC236}">
              <a16:creationId xmlns:a16="http://schemas.microsoft.com/office/drawing/2014/main" id="{7b20efdf-9f79-4016-86d5-dbd31eec71c9}"/>
            </a:ext>
          </a:extLst>
        </xdr:cNvPr>
        <xdr:cNvPicPr>
          <a:picLocks noChangeAspect="1"/>
        </xdr:cNvPicPr>
      </xdr:nvPicPr>
      <xdr:blipFill>
        <a:blip r:embed="rId1"/>
        <a:stretch>
          <a:fillRect/>
        </a:stretch>
      </xdr:blipFill>
      <xdr:spPr>
        <a:xfrm>
          <a:off x="12239625" y="285750"/>
          <a:ext cx="1800225" cy="476250"/>
        </a:xfrm>
        <a:prstGeom prst="rect"/>
      </xdr:spPr>
    </xdr:pic>
    <xdr:clientData/>
  </xdr:twoCellAnchor>
  <xdr:twoCellAnchor editAs="oneCell">
    <xdr:from>
      <xdr:col>8</xdr:col>
      <xdr:colOff>526538</xdr:colOff>
      <xdr:row>0</xdr:row>
      <xdr:rowOff>292359</xdr:rowOff>
    </xdr:from>
    <xdr:to>
      <xdr:col>11</xdr:col>
      <xdr:colOff>402718</xdr:colOff>
      <xdr:row>3</xdr:row>
      <xdr:rowOff>183550</xdr:rowOff>
    </xdr:to>
    <xdr:pic>
      <xdr:nvPicPr>
        <xdr:cNvPr id="4" name="Picture 3">
          <a:extLst>
            <a:ext uri="{FF2B5EF4-FFF2-40B4-BE49-F238E27FC236}">
              <a16:creationId xmlns:a16="http://schemas.microsoft.com/office/drawing/2014/main" id="{b6bcd3f9-0ac2-455b-948f-51a5106056e4}"/>
            </a:ext>
          </a:extLst>
        </xdr:cNvPr>
        <xdr:cNvPicPr>
          <a:picLocks noChangeAspect="1"/>
        </xdr:cNvPicPr>
      </xdr:nvPicPr>
      <xdr:blipFill>
        <a:blip r:embed="rId2"/>
        <a:stretch>
          <a:fillRect/>
        </a:stretch>
      </xdr:blipFill>
      <xdr:spPr>
        <a:xfrm>
          <a:off x="10353675" y="295275"/>
          <a:ext cx="1619250" cy="514350"/>
        </a:xfrm>
        <a:prstGeom prst="rect"/>
      </xdr:spPr>
    </xdr:pic>
    <xdr:clientData/>
  </xdr:twoCellAnchor>
  <xdr:twoCellAnchor>
    <xdr:from>
      <xdr:col>15</xdr:col>
      <xdr:colOff>542925</xdr:colOff>
      <xdr:row>5</xdr:row>
      <xdr:rowOff>85725</xdr:rowOff>
    </xdr:from>
    <xdr:to>
      <xdr:col>17</xdr:col>
      <xdr:colOff>781050</xdr:colOff>
      <xdr:row>7</xdr:row>
      <xdr:rowOff>104774</xdr:rowOff>
    </xdr:to>
    <xdr:sp>
      <xdr:nvSpPr>
        <xdr:cNvPr id="2" name="TextBox 1">
          <a:extLst>
            <a:ext uri="{FF2B5EF4-FFF2-40B4-BE49-F238E27FC236}">
              <a16:creationId xmlns:a16="http://schemas.microsoft.com/office/drawing/2014/main" id="{a8647b9f-0966-4fde-b232-d4c4fd7b56ba}"/>
            </a:ext>
          </a:extLst>
        </xdr:cNvPr>
        <xdr:cNvSpPr txBox="1"/>
      </xdr:nvSpPr>
      <xdr:spPr>
        <a:xfrm>
          <a:off x="14554200" y="1104900"/>
          <a:ext cx="1457325" cy="419100"/>
        </a:xfrm>
        <a:prstGeom prst="rect"/>
        <a:solidFill>
          <a:srgbClr val="FFFF99"/>
        </a:solidFill>
        <a:ln w="9525" cmpd="sng">
          <a:solidFill>
            <a:schemeClr val="bg1"/>
          </a:solidFill>
        </a:ln>
        <a:effectLst/>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r>
            <a:rPr lang="en-CA" sz="900" b="1" i="0">
              <a:solidFill>
                <a:schemeClr val="tx1"/>
              </a:solidFill>
              <a:latin typeface="Raleway" pitchFamily="2" charset="0"/>
            </a:rPr>
            <a:t>INPUT</a:t>
          </a:r>
          <a:r>
            <a:rPr lang="en-CA" sz="900" b="1" i="0" baseline="0">
              <a:solidFill>
                <a:schemeClr val="tx1"/>
              </a:solidFill>
              <a:latin typeface="Raleway" pitchFamily="2" charset="0"/>
            </a:rPr>
            <a:t> CONTENT INTO HIGHLIGHTED CELLS</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295275</xdr:colOff>
      <xdr:row>1</xdr:row>
      <xdr:rowOff>47625</xdr:rowOff>
    </xdr:from>
    <xdr:to>
      <xdr:col>10</xdr:col>
      <xdr:colOff>533400</xdr:colOff>
      <xdr:row>1</xdr:row>
      <xdr:rowOff>466724</xdr:rowOff>
    </xdr:to>
    <xdr:sp>
      <xdr:nvSpPr>
        <xdr:cNvPr id="2" name="TextBox 1">
          <a:extLst>
            <a:ext uri="{FF2B5EF4-FFF2-40B4-BE49-F238E27FC236}">
              <a16:creationId xmlns:a16="http://schemas.microsoft.com/office/drawing/2014/main" id="{8d1151fa-029b-4d3b-b14f-4b4debed6213}"/>
            </a:ext>
          </a:extLst>
        </xdr:cNvPr>
        <xdr:cNvSpPr txBox="1"/>
      </xdr:nvSpPr>
      <xdr:spPr>
        <a:xfrm>
          <a:off x="10563225" y="285750"/>
          <a:ext cx="1457325" cy="419100"/>
        </a:xfrm>
        <a:prstGeom prst="rect"/>
        <a:solidFill>
          <a:srgbClr val="FFFF99"/>
        </a:solidFill>
        <a:ln w="9525" cmpd="sng">
          <a:solidFill>
            <a:schemeClr val="bg1"/>
          </a:solidFill>
        </a:ln>
        <a:effectLst/>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r>
            <a:rPr lang="en-CA" sz="900" b="1" i="0">
              <a:solidFill>
                <a:schemeClr val="tx1"/>
              </a:solidFill>
              <a:latin typeface="Raleway" pitchFamily="2" charset="0"/>
            </a:rPr>
            <a:t>INPUT</a:t>
          </a:r>
          <a:r>
            <a:rPr lang="en-CA" sz="900" b="1" i="0" baseline="0">
              <a:solidFill>
                <a:schemeClr val="tx1"/>
              </a:solidFill>
              <a:latin typeface="Raleway" pitchFamily="2" charset="0"/>
            </a:rPr>
            <a:t> CONTENT INTO HIGHLIGHTED CELLS</a:t>
          </a:r>
        </a:p>
      </xdr:txBody>
    </xdr:sp>
    <xdr:clientData/>
  </xdr:twoCellAnchor>
</xdr:wsDr>
</file>

<file path=xl/tables/table1.xml><?xml version="1.0" encoding="utf-8"?>
<table xmlns="http://schemas.openxmlformats.org/spreadsheetml/2006/main" id="1" name="Table5" displayName="Table5" ref="A1:C53" totalsRowShown="0" headerRowDxfId="3">
  <autoFilter ref="A1:C53"/>
  <tableColumns count="3">
    <tableColumn id="1" name="IHP Role Title" dataDxfId="2"/>
    <tableColumn id="3" name="Category" dataDxfId="1"/>
    <tableColumn id="2" name="MOH 2025/26 Funded Rates"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E013D2D-BDA7-4301-9310-BC4D2BF76161}">
  <sheetPr>
    <tabColor theme="8" tint="-0.499969989061356"/>
  </sheetPr>
  <dimension ref="A1:R61"/>
  <sheetViews>
    <sheetView tabSelected="1" workbookViewId="0" topLeftCell="A1">
      <selection pane="topLeft" activeCell="B9" sqref="B9"/>
    </sheetView>
  </sheetViews>
  <sheetFormatPr defaultColWidth="9.14428571428571" defaultRowHeight="12"/>
  <cols>
    <col min="1" max="1" width="7" style="43" bestFit="1" customWidth="1"/>
    <col min="2" max="2" width="47.5714285714286" style="43" customWidth="1"/>
    <col min="3" max="3" width="25.8571428571429" style="43" customWidth="1"/>
    <col min="4" max="4" width="28.2857142857143" style="43" customWidth="1"/>
    <col min="5" max="5" width="13" style="43" customWidth="1"/>
    <col min="6" max="6" width="8.85714285714286" style="43" customWidth="1"/>
    <col min="7" max="7" width="21.8571428571429" style="43" customWidth="1"/>
    <col min="8" max="8" width="0.857142857142857" style="43" customWidth="1"/>
    <col min="9" max="9" width="2" style="43" customWidth="1"/>
    <col min="10" max="17" width="9.14285714285714" style="43"/>
    <col min="18" max="18" width="13.8571428571429" style="43" customWidth="1"/>
    <col min="19" max="16384" width="9.14285714285714" style="43"/>
  </cols>
  <sheetData>
    <row r="1" spans="1:2" ht="24.75">
      <c r="A1" s="42"/>
      <c r="B1" s="42" t="s">
        <v>0</v>
      </c>
    </row>
    <row r="2" spans="2:5" ht="18">
      <c r="B2" s="44"/>
      <c r="C2" s="45"/>
      <c r="D2" s="45"/>
      <c r="E2" s="45"/>
    </row>
    <row r="3" ht="6" customHeight="1"/>
    <row r="4" spans="2:6" ht="15.75">
      <c r="B4" s="46" t="s">
        <v>1</v>
      </c>
      <c r="C4" s="91"/>
      <c r="D4" s="92"/>
      <c r="E4" s="92"/>
      <c r="F4" s="93"/>
    </row>
    <row r="5" spans="2:6" ht="15.75">
      <c r="B5" s="46" t="s">
        <v>2</v>
      </c>
      <c r="C5" s="91"/>
      <c r="D5" s="92"/>
      <c r="E5" s="92"/>
      <c r="F5" s="93"/>
    </row>
    <row r="6" spans="2:18" ht="17.1" customHeight="1">
      <c r="B6" s="46" t="s">
        <v>3</v>
      </c>
      <c r="C6" s="91"/>
      <c r="D6" s="92"/>
      <c r="E6" s="92"/>
      <c r="F6" s="93"/>
      <c r="K6" s="96" t="s">
        <v>98</v>
      </c>
      <c r="L6" s="97"/>
      <c r="M6" s="97"/>
      <c r="N6" s="97"/>
      <c r="O6" s="97"/>
      <c r="P6" s="97"/>
      <c r="Q6" s="97"/>
      <c r="R6" s="98"/>
    </row>
    <row r="7" spans="11:18" ht="15" customHeight="1">
      <c r="K7" s="99"/>
      <c r="L7" s="100"/>
      <c r="M7" s="100"/>
      <c r="N7" s="100"/>
      <c r="O7" s="100"/>
      <c r="P7" s="100"/>
      <c r="Q7" s="100"/>
      <c r="R7" s="101"/>
    </row>
    <row r="8" spans="1:18" ht="54" customHeight="1" thickBot="1">
      <c r="A8" s="47" t="s">
        <v>4</v>
      </c>
      <c r="B8" s="48" t="s">
        <v>5</v>
      </c>
      <c r="C8" s="49" t="s">
        <v>6</v>
      </c>
      <c r="D8" s="50" t="s">
        <v>99</v>
      </c>
      <c r="E8" s="49" t="s">
        <v>8</v>
      </c>
      <c r="F8" s="49" t="s">
        <v>9</v>
      </c>
      <c r="G8" s="49" t="s">
        <v>10</v>
      </c>
      <c r="K8" s="99"/>
      <c r="L8" s="100"/>
      <c r="M8" s="100"/>
      <c r="N8" s="100"/>
      <c r="O8" s="100"/>
      <c r="P8" s="100"/>
      <c r="Q8" s="100"/>
      <c r="R8" s="101"/>
    </row>
    <row r="9" spans="2:18" ht="15" customHeight="1">
      <c r="B9" s="82"/>
      <c r="C9" s="51" t="str">
        <f>IFERROR(VLOOKUP($B9,Table5[],2,FALSE),"")</f>
        <v/>
      </c>
      <c r="D9" s="85"/>
      <c r="E9" s="22" t="str">
        <f>IFERROR(VLOOKUP($B9,Roles!$A$2:$C$54,3,FALSE),"")</f>
        <v/>
      </c>
      <c r="F9" s="23"/>
      <c r="G9" s="24" t="str">
        <f t="shared" si="0" ref="G9">IFERROR(F9*E9,"")</f>
        <v/>
      </c>
      <c r="K9" s="99"/>
      <c r="L9" s="100"/>
      <c r="M9" s="100"/>
      <c r="N9" s="100"/>
      <c r="O9" s="100"/>
      <c r="P9" s="100"/>
      <c r="Q9" s="100"/>
      <c r="R9" s="101"/>
    </row>
    <row r="10" spans="2:18" ht="15" customHeight="1">
      <c r="B10" s="83"/>
      <c r="C10" s="52" t="str">
        <f>IFERROR(VLOOKUP($B10,Table5[],2,FALSE),"")</f>
        <v/>
      </c>
      <c r="D10" s="86"/>
      <c r="E10" s="5" t="str">
        <f>IFERROR(VLOOKUP($B10,Roles!$A$2:$C$54,3,FALSE),"")</f>
        <v/>
      </c>
      <c r="F10" s="6"/>
      <c r="G10" s="7" t="str">
        <f t="shared" si="1" ref="G10:G31">IFERROR(F10*E10,"")</f>
        <v/>
      </c>
      <c r="K10" s="99"/>
      <c r="L10" s="100"/>
      <c r="M10" s="100"/>
      <c r="N10" s="100"/>
      <c r="O10" s="100"/>
      <c r="P10" s="100"/>
      <c r="Q10" s="100"/>
      <c r="R10" s="101"/>
    </row>
    <row r="11" spans="2:18" ht="15" customHeight="1">
      <c r="B11" s="83"/>
      <c r="C11" s="52" t="str">
        <f>IFERROR(VLOOKUP($B11,Table5[],2,FALSE),"")</f>
        <v/>
      </c>
      <c r="D11" s="86"/>
      <c r="E11" s="5" t="str">
        <f>IFERROR(VLOOKUP($B11,Roles!$A$2:$C$54,3,FALSE),"")</f>
        <v/>
      </c>
      <c r="F11" s="6"/>
      <c r="G11" s="7" t="str">
        <f t="shared" si="1"/>
        <v/>
      </c>
      <c r="K11" s="99"/>
      <c r="L11" s="100"/>
      <c r="M11" s="100"/>
      <c r="N11" s="100"/>
      <c r="O11" s="100"/>
      <c r="P11" s="100"/>
      <c r="Q11" s="100"/>
      <c r="R11" s="101"/>
    </row>
    <row r="12" spans="2:18" ht="15" customHeight="1">
      <c r="B12" s="83"/>
      <c r="C12" s="52" t="str">
        <f>IFERROR(VLOOKUP($B12,Table5[],2,FALSE),"")</f>
        <v/>
      </c>
      <c r="D12" s="86"/>
      <c r="E12" s="5" t="str">
        <f>IFERROR(VLOOKUP($B12,Roles!$A$2:$C$54,3,FALSE),"")</f>
        <v/>
      </c>
      <c r="F12" s="6"/>
      <c r="G12" s="7" t="str">
        <f t="shared" si="1"/>
        <v/>
      </c>
      <c r="K12" s="99"/>
      <c r="L12" s="100"/>
      <c r="M12" s="100"/>
      <c r="N12" s="100"/>
      <c r="O12" s="100"/>
      <c r="P12" s="100"/>
      <c r="Q12" s="100"/>
      <c r="R12" s="101"/>
    </row>
    <row r="13" spans="2:18" ht="15" customHeight="1">
      <c r="B13" s="83"/>
      <c r="C13" s="52" t="str">
        <f>IFERROR(VLOOKUP($B13,Table5[],2,FALSE),"")</f>
        <v/>
      </c>
      <c r="D13" s="86"/>
      <c r="E13" s="5" t="str">
        <f>IFERROR(VLOOKUP($B13,Roles!$A$2:$C$54,3,FALSE),"")</f>
        <v/>
      </c>
      <c r="F13" s="6"/>
      <c r="G13" s="7" t="str">
        <f t="shared" si="1"/>
        <v/>
      </c>
      <c r="K13" s="99"/>
      <c r="L13" s="100"/>
      <c r="M13" s="100"/>
      <c r="N13" s="100"/>
      <c r="O13" s="100"/>
      <c r="P13" s="100"/>
      <c r="Q13" s="100"/>
      <c r="R13" s="101"/>
    </row>
    <row r="14" spans="2:18" ht="15" customHeight="1">
      <c r="B14" s="83"/>
      <c r="C14" s="52" t="str">
        <f>IFERROR(VLOOKUP($B14,Table5[],2,FALSE),"")</f>
        <v/>
      </c>
      <c r="D14" s="86"/>
      <c r="E14" s="5" t="str">
        <f>IFERROR(VLOOKUP($B14,Roles!$A$2:$C$54,3,FALSE),"")</f>
        <v/>
      </c>
      <c r="F14" s="6"/>
      <c r="G14" s="7" t="str">
        <f t="shared" si="1"/>
        <v/>
      </c>
      <c r="K14" s="99"/>
      <c r="L14" s="100"/>
      <c r="M14" s="100"/>
      <c r="N14" s="100"/>
      <c r="O14" s="100"/>
      <c r="P14" s="100"/>
      <c r="Q14" s="100"/>
      <c r="R14" s="101"/>
    </row>
    <row r="15" spans="2:18" ht="15" customHeight="1">
      <c r="B15" s="83"/>
      <c r="C15" s="52" t="str">
        <f>IFERROR(VLOOKUP($B15,Table5[],2,FALSE),"")</f>
        <v/>
      </c>
      <c r="D15" s="86"/>
      <c r="E15" s="5" t="str">
        <f>IFERROR(VLOOKUP($B15,Roles!$A$2:$C$54,3,FALSE),"")</f>
        <v/>
      </c>
      <c r="F15" s="6"/>
      <c r="G15" s="7" t="str">
        <f t="shared" si="1"/>
        <v/>
      </c>
      <c r="K15" s="99"/>
      <c r="L15" s="100"/>
      <c r="M15" s="100"/>
      <c r="N15" s="100"/>
      <c r="O15" s="100"/>
      <c r="P15" s="100"/>
      <c r="Q15" s="100"/>
      <c r="R15" s="101"/>
    </row>
    <row r="16" spans="2:18" ht="15" customHeight="1">
      <c r="B16" s="83"/>
      <c r="C16" s="52" t="str">
        <f>IFERROR(VLOOKUP($B16,Table5[],2,FALSE),"")</f>
        <v/>
      </c>
      <c r="D16" s="86"/>
      <c r="E16" s="5" t="str">
        <f>IFERROR(VLOOKUP($B16,Roles!$A$2:$C$54,3,FALSE),"")</f>
        <v/>
      </c>
      <c r="F16" s="6"/>
      <c r="G16" s="7" t="str">
        <f t="shared" si="1"/>
        <v/>
      </c>
      <c r="K16" s="99"/>
      <c r="L16" s="100"/>
      <c r="M16" s="100"/>
      <c r="N16" s="100"/>
      <c r="O16" s="100"/>
      <c r="P16" s="100"/>
      <c r="Q16" s="100"/>
      <c r="R16" s="101"/>
    </row>
    <row r="17" spans="2:18" ht="15" customHeight="1">
      <c r="B17" s="83"/>
      <c r="C17" s="52" t="str">
        <f>IFERROR(VLOOKUP($B17,Table5[],2,FALSE),"")</f>
        <v/>
      </c>
      <c r="D17" s="86"/>
      <c r="E17" s="5" t="str">
        <f>IFERROR(VLOOKUP($B17,Roles!$A$2:$C$54,3,FALSE),"")</f>
        <v/>
      </c>
      <c r="F17" s="6"/>
      <c r="G17" s="7" t="str">
        <f t="shared" si="1"/>
        <v/>
      </c>
      <c r="K17" s="99"/>
      <c r="L17" s="100"/>
      <c r="M17" s="100"/>
      <c r="N17" s="100"/>
      <c r="O17" s="100"/>
      <c r="P17" s="100"/>
      <c r="Q17" s="100"/>
      <c r="R17" s="101"/>
    </row>
    <row r="18" spans="2:18" ht="15" customHeight="1">
      <c r="B18" s="83"/>
      <c r="C18" s="52" t="str">
        <f>IFERROR(VLOOKUP($B18,Table5[],2,FALSE),"")</f>
        <v/>
      </c>
      <c r="D18" s="86"/>
      <c r="E18" s="5" t="str">
        <f>IFERROR(VLOOKUP($B18,Roles!$A$2:$C$54,3,FALSE),"")</f>
        <v/>
      </c>
      <c r="F18" s="6"/>
      <c r="G18" s="7" t="str">
        <f t="shared" si="1"/>
        <v/>
      </c>
      <c r="K18" s="99"/>
      <c r="L18" s="100"/>
      <c r="M18" s="100"/>
      <c r="N18" s="100"/>
      <c r="O18" s="100"/>
      <c r="P18" s="100"/>
      <c r="Q18" s="100"/>
      <c r="R18" s="101"/>
    </row>
    <row r="19" spans="2:18" ht="15" customHeight="1">
      <c r="B19" s="83"/>
      <c r="C19" s="52" t="str">
        <f>IFERROR(VLOOKUP($B19,Table5[],2,FALSE),"")</f>
        <v/>
      </c>
      <c r="D19" s="86"/>
      <c r="E19" s="5" t="str">
        <f>IFERROR(VLOOKUP($B19,Roles!$A$2:$C$54,3,FALSE),"")</f>
        <v/>
      </c>
      <c r="F19" s="6"/>
      <c r="G19" s="7" t="str">
        <f t="shared" si="1"/>
        <v/>
      </c>
      <c r="K19" s="99"/>
      <c r="L19" s="100"/>
      <c r="M19" s="100"/>
      <c r="N19" s="100"/>
      <c r="O19" s="100"/>
      <c r="P19" s="100"/>
      <c r="Q19" s="100"/>
      <c r="R19" s="101"/>
    </row>
    <row r="20" spans="2:18" ht="15" customHeight="1">
      <c r="B20" s="83"/>
      <c r="C20" s="52" t="str">
        <f>IFERROR(VLOOKUP($B20,Table5[],2,FALSE),"")</f>
        <v/>
      </c>
      <c r="D20" s="86"/>
      <c r="E20" s="5" t="str">
        <f>IFERROR(VLOOKUP($B20,Roles!$A$2:$C$54,3,FALSE),"")</f>
        <v/>
      </c>
      <c r="F20" s="6"/>
      <c r="G20" s="7" t="str">
        <f t="shared" si="1"/>
        <v/>
      </c>
      <c r="K20" s="99"/>
      <c r="L20" s="100"/>
      <c r="M20" s="100"/>
      <c r="N20" s="100"/>
      <c r="O20" s="100"/>
      <c r="P20" s="100"/>
      <c r="Q20" s="100"/>
      <c r="R20" s="101"/>
    </row>
    <row r="21" spans="2:18" ht="15" customHeight="1">
      <c r="B21" s="83"/>
      <c r="C21" s="52" t="str">
        <f>IFERROR(VLOOKUP($B21,Table5[],2,FALSE),"")</f>
        <v/>
      </c>
      <c r="D21" s="86"/>
      <c r="E21" s="5" t="str">
        <f>IFERROR(VLOOKUP($B21,Roles!$A$2:$C$54,3,FALSE),"")</f>
        <v/>
      </c>
      <c r="F21" s="6"/>
      <c r="G21" s="7" t="str">
        <f t="shared" si="1"/>
        <v/>
      </c>
      <c r="K21" s="99"/>
      <c r="L21" s="100"/>
      <c r="M21" s="100"/>
      <c r="N21" s="100"/>
      <c r="O21" s="100"/>
      <c r="P21" s="100"/>
      <c r="Q21" s="100"/>
      <c r="R21" s="101"/>
    </row>
    <row r="22" spans="2:18" ht="15" customHeight="1">
      <c r="B22" s="83"/>
      <c r="C22" s="52" t="str">
        <f>IFERROR(VLOOKUP($B22,Table5[],2,FALSE),"")</f>
        <v/>
      </c>
      <c r="D22" s="86"/>
      <c r="E22" s="5" t="str">
        <f>IFERROR(VLOOKUP($B22,Roles!$A$2:$C$54,3,FALSE),"")</f>
        <v/>
      </c>
      <c r="F22" s="6"/>
      <c r="G22" s="7" t="str">
        <f t="shared" si="1"/>
        <v/>
      </c>
      <c r="K22" s="99"/>
      <c r="L22" s="100"/>
      <c r="M22" s="100"/>
      <c r="N22" s="100"/>
      <c r="O22" s="100"/>
      <c r="P22" s="100"/>
      <c r="Q22" s="100"/>
      <c r="R22" s="101"/>
    </row>
    <row r="23" spans="2:18" ht="15" customHeight="1">
      <c r="B23" s="83"/>
      <c r="C23" s="52" t="str">
        <f>IFERROR(VLOOKUP($B23,Table5[],2,FALSE),"")</f>
        <v/>
      </c>
      <c r="D23" s="86"/>
      <c r="E23" s="5" t="str">
        <f>IFERROR(VLOOKUP($B23,Roles!$A$2:$C$54,3,FALSE),"")</f>
        <v/>
      </c>
      <c r="F23" s="6"/>
      <c r="G23" s="7" t="str">
        <f t="shared" si="1"/>
        <v/>
      </c>
      <c r="K23" s="99"/>
      <c r="L23" s="100"/>
      <c r="M23" s="100"/>
      <c r="N23" s="100"/>
      <c r="O23" s="100"/>
      <c r="P23" s="100"/>
      <c r="Q23" s="100"/>
      <c r="R23" s="101"/>
    </row>
    <row r="24" spans="2:18" ht="15" customHeight="1">
      <c r="B24" s="83"/>
      <c r="C24" s="52" t="str">
        <f>IFERROR(VLOOKUP($B24,Table5[],2,FALSE),"")</f>
        <v/>
      </c>
      <c r="D24" s="86"/>
      <c r="E24" s="5" t="str">
        <f>IFERROR(VLOOKUP($B24,Roles!$A$2:$C$54,3,FALSE),"")</f>
        <v/>
      </c>
      <c r="F24" s="6"/>
      <c r="G24" s="7" t="str">
        <f t="shared" si="1"/>
        <v/>
      </c>
      <c r="K24" s="99"/>
      <c r="L24" s="100"/>
      <c r="M24" s="100"/>
      <c r="N24" s="100"/>
      <c r="O24" s="100"/>
      <c r="P24" s="100"/>
      <c r="Q24" s="100"/>
      <c r="R24" s="101"/>
    </row>
    <row r="25" spans="2:18" ht="15" customHeight="1">
      <c r="B25" s="83"/>
      <c r="C25" s="52" t="str">
        <f>IFERROR(VLOOKUP($B25,Table5[],2,FALSE),"")</f>
        <v/>
      </c>
      <c r="D25" s="86"/>
      <c r="E25" s="5" t="str">
        <f>IFERROR(VLOOKUP($B25,Roles!$A$2:$C$54,3,FALSE),"")</f>
        <v/>
      </c>
      <c r="F25" s="6"/>
      <c r="G25" s="7" t="str">
        <f t="shared" si="1"/>
        <v/>
      </c>
      <c r="K25" s="99"/>
      <c r="L25" s="100"/>
      <c r="M25" s="100"/>
      <c r="N25" s="100"/>
      <c r="O25" s="100"/>
      <c r="P25" s="100"/>
      <c r="Q25" s="100"/>
      <c r="R25" s="101"/>
    </row>
    <row r="26" spans="2:18" ht="15" customHeight="1">
      <c r="B26" s="83"/>
      <c r="C26" s="52" t="str">
        <f>IFERROR(VLOOKUP($B26,Table5[],2,FALSE),"")</f>
        <v/>
      </c>
      <c r="D26" s="86"/>
      <c r="E26" s="5" t="str">
        <f>IFERROR(VLOOKUP($B26,Roles!$A$2:$C$54,3,FALSE),"")</f>
        <v/>
      </c>
      <c r="F26" s="6"/>
      <c r="G26" s="7" t="str">
        <f t="shared" si="1"/>
        <v/>
      </c>
      <c r="K26" s="99"/>
      <c r="L26" s="100"/>
      <c r="M26" s="100"/>
      <c r="N26" s="100"/>
      <c r="O26" s="100"/>
      <c r="P26" s="100"/>
      <c r="Q26" s="100"/>
      <c r="R26" s="101"/>
    </row>
    <row r="27" spans="2:18" ht="15" customHeight="1">
      <c r="B27" s="83"/>
      <c r="C27" s="52" t="str">
        <f>IFERROR(VLOOKUP($B27,Table5[],2,FALSE),"")</f>
        <v/>
      </c>
      <c r="D27" s="86"/>
      <c r="E27" s="5" t="str">
        <f>IFERROR(VLOOKUP($B27,Roles!$A$2:$C$54,3,FALSE),"")</f>
        <v/>
      </c>
      <c r="F27" s="6"/>
      <c r="G27" s="7" t="str">
        <f t="shared" si="1"/>
        <v/>
      </c>
      <c r="K27" s="99"/>
      <c r="L27" s="100"/>
      <c r="M27" s="100"/>
      <c r="N27" s="100"/>
      <c r="O27" s="100"/>
      <c r="P27" s="100"/>
      <c r="Q27" s="100"/>
      <c r="R27" s="101"/>
    </row>
    <row r="28" spans="2:18" ht="15" customHeight="1">
      <c r="B28" s="83"/>
      <c r="C28" s="52" t="str">
        <f>IFERROR(VLOOKUP($B28,Table5[],2,FALSE),"")</f>
        <v/>
      </c>
      <c r="D28" s="86"/>
      <c r="E28" s="5" t="str">
        <f>IFERROR(VLOOKUP($B28,Roles!$A$2:$C$54,3,FALSE),"")</f>
        <v/>
      </c>
      <c r="F28" s="6"/>
      <c r="G28" s="7" t="str">
        <f t="shared" si="1"/>
        <v/>
      </c>
      <c r="K28" s="99"/>
      <c r="L28" s="100"/>
      <c r="M28" s="100"/>
      <c r="N28" s="100"/>
      <c r="O28" s="100"/>
      <c r="P28" s="100"/>
      <c r="Q28" s="100"/>
      <c r="R28" s="101"/>
    </row>
    <row r="29" spans="2:18" ht="15" customHeight="1">
      <c r="B29" s="83"/>
      <c r="C29" s="52" t="str">
        <f>IFERROR(VLOOKUP($B29,Table5[],2,FALSE),"")</f>
        <v/>
      </c>
      <c r="D29" s="86"/>
      <c r="E29" s="5" t="str">
        <f>IFERROR(VLOOKUP($B29,Roles!$A$2:$C$54,3,FALSE),"")</f>
        <v/>
      </c>
      <c r="F29" s="6"/>
      <c r="G29" s="7" t="str">
        <f t="shared" si="1"/>
        <v/>
      </c>
      <c r="K29" s="99"/>
      <c r="L29" s="100"/>
      <c r="M29" s="100"/>
      <c r="N29" s="100"/>
      <c r="O29" s="100"/>
      <c r="P29" s="100"/>
      <c r="Q29" s="100"/>
      <c r="R29" s="101"/>
    </row>
    <row r="30" spans="2:18" ht="15" customHeight="1">
      <c r="B30" s="83"/>
      <c r="C30" s="52" t="str">
        <f>IFERROR(VLOOKUP($B30,Table5[],2,FALSE),"")</f>
        <v/>
      </c>
      <c r="D30" s="86"/>
      <c r="E30" s="5" t="str">
        <f>IFERROR(VLOOKUP($B30,Roles!$A$2:$C$54,3,FALSE),"")</f>
        <v/>
      </c>
      <c r="F30" s="6"/>
      <c r="G30" s="7" t="str">
        <f t="shared" si="1"/>
        <v/>
      </c>
      <c r="K30" s="99"/>
      <c r="L30" s="100"/>
      <c r="M30" s="100"/>
      <c r="N30" s="100"/>
      <c r="O30" s="100"/>
      <c r="P30" s="100"/>
      <c r="Q30" s="100"/>
      <c r="R30" s="101"/>
    </row>
    <row r="31" spans="2:18" ht="15" customHeight="1" thickBot="1">
      <c r="B31" s="84"/>
      <c r="C31" s="53" t="str">
        <f>IFERROR(VLOOKUP($B31,Table5[],2,FALSE),"")</f>
        <v/>
      </c>
      <c r="D31" s="87"/>
      <c r="E31" s="28" t="str">
        <f>IFERROR(VLOOKUP($B31,Roles!$A$2:$C$54,3,FALSE),"")</f>
        <v/>
      </c>
      <c r="F31" s="29"/>
      <c r="G31" s="30" t="str">
        <f t="shared" si="1"/>
        <v/>
      </c>
      <c r="K31" s="99"/>
      <c r="L31" s="100"/>
      <c r="M31" s="100"/>
      <c r="N31" s="100"/>
      <c r="O31" s="100"/>
      <c r="P31" s="100"/>
      <c r="Q31" s="100"/>
      <c r="R31" s="101"/>
    </row>
    <row r="32" spans="2:18" ht="21" customHeight="1" thickTop="1">
      <c r="B32" s="54" t="s">
        <v>11</v>
      </c>
      <c r="C32" s="55"/>
      <c r="D32" s="55"/>
      <c r="E32" s="55"/>
      <c r="F32" s="56"/>
      <c r="G32" s="27">
        <f>SUM(G9:G31)</f>
        <v>0</v>
      </c>
      <c r="K32" s="99"/>
      <c r="L32" s="100"/>
      <c r="M32" s="100"/>
      <c r="N32" s="100"/>
      <c r="O32" s="100"/>
      <c r="P32" s="100"/>
      <c r="Q32" s="100"/>
      <c r="R32" s="101"/>
    </row>
    <row r="33" spans="2:18" ht="21" customHeight="1" thickBot="1">
      <c r="B33" s="57" t="s">
        <v>12</v>
      </c>
      <c r="C33" s="58"/>
      <c r="D33" s="58"/>
      <c r="E33" s="58"/>
      <c r="F33" s="58"/>
      <c r="G33" s="9">
        <f>G32*0.225</f>
        <v>0</v>
      </c>
      <c r="K33" s="99"/>
      <c r="L33" s="100"/>
      <c r="M33" s="100"/>
      <c r="N33" s="100"/>
      <c r="O33" s="100"/>
      <c r="P33" s="100"/>
      <c r="Q33" s="100"/>
      <c r="R33" s="101"/>
    </row>
    <row r="34" spans="2:18" ht="21" customHeight="1" thickBot="1">
      <c r="B34" s="59" t="s">
        <v>13</v>
      </c>
      <c r="C34" s="60"/>
      <c r="D34" s="60"/>
      <c r="E34" s="60"/>
      <c r="F34" s="61">
        <f>SUM(F9:F31)</f>
        <v>0</v>
      </c>
      <c r="G34" s="8">
        <f>SUM(G32,G33)</f>
        <v>0</v>
      </c>
      <c r="K34" s="99"/>
      <c r="L34" s="100"/>
      <c r="M34" s="100"/>
      <c r="N34" s="100"/>
      <c r="O34" s="100"/>
      <c r="P34" s="100"/>
      <c r="Q34" s="100"/>
      <c r="R34" s="101"/>
    </row>
    <row r="35" spans="11:18" ht="19.5" customHeight="1">
      <c r="K35" s="99"/>
      <c r="L35" s="100"/>
      <c r="M35" s="100"/>
      <c r="N35" s="100"/>
      <c r="O35" s="100"/>
      <c r="P35" s="100"/>
      <c r="Q35" s="100"/>
      <c r="R35" s="101"/>
    </row>
    <row r="36" spans="1:18" ht="57" customHeight="1" thickBot="1">
      <c r="A36" s="47" t="s">
        <v>14</v>
      </c>
      <c r="B36" s="49" t="s">
        <v>15</v>
      </c>
      <c r="C36" s="49" t="s">
        <v>16</v>
      </c>
      <c r="D36" s="50" t="s">
        <v>7</v>
      </c>
      <c r="E36" s="94" t="s">
        <v>17</v>
      </c>
      <c r="F36" s="94"/>
      <c r="G36" s="49" t="s">
        <v>10</v>
      </c>
      <c r="K36" s="99"/>
      <c r="L36" s="100"/>
      <c r="M36" s="100"/>
      <c r="N36" s="100"/>
      <c r="O36" s="100"/>
      <c r="P36" s="100"/>
      <c r="Q36" s="100"/>
      <c r="R36" s="101"/>
    </row>
    <row r="37" spans="2:18" ht="15" customHeight="1">
      <c r="B37" s="62" t="s">
        <v>18</v>
      </c>
      <c r="C37" s="25"/>
      <c r="D37" s="82"/>
      <c r="E37" s="95">
        <v>760</v>
      </c>
      <c r="F37" s="95"/>
      <c r="G37" s="24">
        <f>C37*E37</f>
        <v>0</v>
      </c>
      <c r="K37" s="99"/>
      <c r="L37" s="100"/>
      <c r="M37" s="100"/>
      <c r="N37" s="100"/>
      <c r="O37" s="100"/>
      <c r="P37" s="100"/>
      <c r="Q37" s="100"/>
      <c r="R37" s="101"/>
    </row>
    <row r="38" spans="2:18" ht="15" customHeight="1">
      <c r="B38" s="63" t="s">
        <v>19</v>
      </c>
      <c r="C38" s="20"/>
      <c r="D38" s="83"/>
      <c r="E38" s="89">
        <v>12309.69</v>
      </c>
      <c r="F38" s="89"/>
      <c r="G38" s="7">
        <f>E38*C38</f>
        <v>0</v>
      </c>
      <c r="K38" s="99"/>
      <c r="L38" s="100"/>
      <c r="M38" s="100"/>
      <c r="N38" s="100"/>
      <c r="O38" s="100"/>
      <c r="P38" s="100"/>
      <c r="Q38" s="100"/>
      <c r="R38" s="101"/>
    </row>
    <row r="39" spans="2:18" ht="19.5" customHeight="1">
      <c r="B39" s="83" t="s">
        <v>20</v>
      </c>
      <c r="C39" s="20"/>
      <c r="D39" s="83"/>
      <c r="E39" s="89" t="str">
        <f>IFERROR(VLOOKUP($B39,Roles!$A$2:$C$54,3,FALSE),"")</f>
        <v/>
      </c>
      <c r="F39" s="89"/>
      <c r="G39" s="17"/>
      <c r="K39" s="99"/>
      <c r="L39" s="100"/>
      <c r="M39" s="100"/>
      <c r="N39" s="100"/>
      <c r="O39" s="100"/>
      <c r="P39" s="100"/>
      <c r="Q39" s="100"/>
      <c r="R39" s="101"/>
    </row>
    <row r="40" spans="2:18" ht="19.5" customHeight="1">
      <c r="B40" s="83" t="s">
        <v>20</v>
      </c>
      <c r="C40" s="20"/>
      <c r="D40" s="83"/>
      <c r="E40" s="89" t="str">
        <f>IFERROR(VLOOKUP($B40,Roles!$A$2:$C$54,3,FALSE),"")</f>
        <v/>
      </c>
      <c r="F40" s="89"/>
      <c r="G40" s="17"/>
      <c r="K40" s="99"/>
      <c r="L40" s="100"/>
      <c r="M40" s="100"/>
      <c r="N40" s="100"/>
      <c r="O40" s="100"/>
      <c r="P40" s="100"/>
      <c r="Q40" s="100"/>
      <c r="R40" s="101"/>
    </row>
    <row r="41" spans="2:18" ht="19.5" customHeight="1" thickBot="1">
      <c r="B41" s="88" t="s">
        <v>20</v>
      </c>
      <c r="C41" s="26"/>
      <c r="D41" s="88"/>
      <c r="E41" s="90" t="str">
        <f>IFERROR(VLOOKUP($B41,Roles!$A$2:$C$54,3,FALSE),"")</f>
        <v/>
      </c>
      <c r="F41" s="90"/>
      <c r="G41" s="32"/>
      <c r="K41" s="99"/>
      <c r="L41" s="100"/>
      <c r="M41" s="100"/>
      <c r="N41" s="100"/>
      <c r="O41" s="100"/>
      <c r="P41" s="100"/>
      <c r="Q41" s="100"/>
      <c r="R41" s="101"/>
    </row>
    <row r="42" spans="11:18" ht="19.5" customHeight="1">
      <c r="K42" s="99"/>
      <c r="L42" s="100"/>
      <c r="M42" s="100"/>
      <c r="N42" s="100"/>
      <c r="O42" s="100"/>
      <c r="P42" s="100"/>
      <c r="Q42" s="100"/>
      <c r="R42" s="101"/>
    </row>
    <row r="43" spans="1:18" ht="57" customHeight="1" thickBot="1">
      <c r="A43" s="47" t="s">
        <v>21</v>
      </c>
      <c r="B43" s="49" t="s">
        <v>22</v>
      </c>
      <c r="C43" s="49" t="s">
        <v>23</v>
      </c>
      <c r="D43" s="50" t="s">
        <v>24</v>
      </c>
      <c r="E43" s="94" t="s">
        <v>17</v>
      </c>
      <c r="F43" s="94"/>
      <c r="G43" s="49" t="s">
        <v>10</v>
      </c>
      <c r="K43" s="102"/>
      <c r="L43" s="103"/>
      <c r="M43" s="103"/>
      <c r="N43" s="103"/>
      <c r="O43" s="103"/>
      <c r="P43" s="103"/>
      <c r="Q43" s="103"/>
      <c r="R43" s="104"/>
    </row>
    <row r="44" spans="2:7" ht="15" customHeight="1">
      <c r="B44" s="62" t="s">
        <v>25</v>
      </c>
      <c r="C44" s="23"/>
      <c r="D44" s="82"/>
      <c r="E44" s="116">
        <v>414968.06</v>
      </c>
      <c r="F44" s="116"/>
      <c r="G44" s="24">
        <f>E44*C44</f>
        <v>0</v>
      </c>
    </row>
    <row r="45" spans="2:9" ht="15" customHeight="1">
      <c r="B45" s="64" t="s">
        <v>26</v>
      </c>
      <c r="C45" s="6"/>
      <c r="D45" s="83"/>
      <c r="E45" s="123">
        <v>258863.14</v>
      </c>
      <c r="F45" s="123"/>
      <c r="G45" s="7">
        <f>E45*C45</f>
        <v>0</v>
      </c>
      <c r="I45" s="65" t="s">
        <v>23</v>
      </c>
    </row>
    <row r="46" spans="2:9" ht="15" customHeight="1" thickBot="1">
      <c r="B46" s="63" t="s">
        <v>27</v>
      </c>
      <c r="C46" s="6"/>
      <c r="D46" s="83"/>
      <c r="E46" s="123">
        <v>414968.06</v>
      </c>
      <c r="F46" s="123"/>
      <c r="G46" s="7">
        <f>E46*C46</f>
        <v>0</v>
      </c>
      <c r="I46" s="66">
        <f>SUM(C44:C46)</f>
        <v>0</v>
      </c>
    </row>
    <row r="47" spans="2:7" ht="21" customHeight="1" thickBot="1">
      <c r="B47" s="67" t="s">
        <v>28</v>
      </c>
      <c r="C47" s="68"/>
      <c r="D47" s="68"/>
      <c r="E47" s="68"/>
      <c r="F47" s="69"/>
      <c r="G47" s="3">
        <f>SUM(G37:G41)+SUM(G44:G46)</f>
        <v>0</v>
      </c>
    </row>
    <row r="48" spans="6:6" ht="19.5" customHeight="1">
      <c r="F48" s="70"/>
    </row>
    <row r="49" spans="1:7" ht="32.25" customHeight="1" thickBot="1">
      <c r="A49" s="47" t="s">
        <v>29</v>
      </c>
      <c r="B49" s="49" t="s">
        <v>30</v>
      </c>
      <c r="C49" s="94" t="s">
        <v>17</v>
      </c>
      <c r="D49" s="94"/>
      <c r="E49" s="94" t="s">
        <v>10</v>
      </c>
      <c r="F49" s="94"/>
      <c r="G49" s="94"/>
    </row>
    <row r="50" spans="2:7" ht="15" customHeight="1">
      <c r="B50" s="62" t="s">
        <v>31</v>
      </c>
      <c r="C50" s="121" t="str">
        <f>"25% on "&amp;F34&amp;" FTE"</f>
        <v>25% on 0 FTE</v>
      </c>
      <c r="D50" s="121"/>
      <c r="E50" s="116">
        <f>SUM(G34*0.25)</f>
        <v>0</v>
      </c>
      <c r="F50" s="116"/>
      <c r="G50" s="116"/>
    </row>
    <row r="51" spans="2:7" ht="15" customHeight="1" thickBot="1">
      <c r="B51" s="71" t="s">
        <v>32</v>
      </c>
      <c r="C51" s="122" t="str">
        <f>"25% on "&amp;I46&amp;" FTE"</f>
        <v>25% on 0 FTE</v>
      </c>
      <c r="D51" s="122"/>
      <c r="E51" s="117">
        <f>SUM(G44:G46)*0.25</f>
        <v>0</v>
      </c>
      <c r="F51" s="117"/>
      <c r="G51" s="117"/>
    </row>
    <row r="52" spans="2:7" ht="21" customHeight="1" thickBot="1">
      <c r="B52" s="72" t="s">
        <v>33</v>
      </c>
      <c r="C52" s="114"/>
      <c r="D52" s="115"/>
      <c r="E52" s="118">
        <f>SUM(E50:G51)</f>
        <v>0</v>
      </c>
      <c r="F52" s="119"/>
      <c r="G52" s="120"/>
    </row>
    <row r="53" ht="15" customHeight="1" thickBot="1"/>
    <row r="54" spans="2:9" s="73" customFormat="1" ht="21" thickBot="1">
      <c r="B54" s="74" t="s">
        <v>34</v>
      </c>
      <c r="C54" s="75"/>
      <c r="D54" s="75"/>
      <c r="E54" s="75"/>
      <c r="F54" s="76"/>
      <c r="G54" s="4">
        <f>ROUND(SUM(G34,G47,E52),-2)</f>
        <v>0</v>
      </c>
      <c r="I54" s="77" t="s">
        <v>35</v>
      </c>
    </row>
    <row r="55" spans="2:7" s="73" customFormat="1" ht="15.75">
      <c r="B55" s="78"/>
      <c r="C55" s="2"/>
      <c r="D55" s="2"/>
      <c r="E55" s="1"/>
      <c r="F55" s="79"/>
      <c r="G55" s="80"/>
    </row>
    <row r="56" spans="2:2" ht="21" thickBot="1">
      <c r="B56" s="81" t="s">
        <v>36</v>
      </c>
    </row>
    <row r="57" spans="1:7" ht="27" customHeight="1">
      <c r="A57" s="47"/>
      <c r="B57" s="105"/>
      <c r="C57" s="106"/>
      <c r="D57" s="106"/>
      <c r="E57" s="106"/>
      <c r="F57" s="106"/>
      <c r="G57" s="107"/>
    </row>
    <row r="58" spans="2:7" ht="15" customHeight="1">
      <c r="B58" s="108"/>
      <c r="C58" s="109"/>
      <c r="D58" s="109"/>
      <c r="E58" s="109"/>
      <c r="F58" s="109"/>
      <c r="G58" s="110"/>
    </row>
    <row r="59" spans="2:7" ht="15" customHeight="1">
      <c r="B59" s="108"/>
      <c r="C59" s="109"/>
      <c r="D59" s="109"/>
      <c r="E59" s="109"/>
      <c r="F59" s="109"/>
      <c r="G59" s="110"/>
    </row>
    <row r="60" spans="2:7" ht="15" customHeight="1">
      <c r="B60" s="108"/>
      <c r="C60" s="109"/>
      <c r="D60" s="109"/>
      <c r="E60" s="109"/>
      <c r="F60" s="109"/>
      <c r="G60" s="110"/>
    </row>
    <row r="61" spans="2:7" ht="15" customHeight="1" thickBot="1">
      <c r="B61" s="111"/>
      <c r="C61" s="112"/>
      <c r="D61" s="112"/>
      <c r="E61" s="112"/>
      <c r="F61" s="112"/>
      <c r="G61" s="113"/>
    </row>
  </sheetData>
  <sheetProtection algorithmName="SHA-512" hashValue="WEcJbkHk5oEbo9wAgRBJKP6fv6TFwb8IY5ytP+7pCNrQ0sToy/9+52bdV3giJDe+evj87AdCwdfhaoaU4QhneQ==" saltValue="7F2uEBqU2qhEJNem2F60tA==" spinCount="100000" sheet="1" objects="1" scenarios="1"/>
  <protectedRanges>
    <protectedRange sqref="F9:F31 D9:D31 D37:D41 D44:D46 B9:B31" name="Range1"/>
    <protectedRange sqref="B39:B41 C37:C41 C44:C46" name="Range2"/>
    <protectedRange sqref="C4:F6" name="Range3"/>
    <protectedRange sqref="B57" name="Range4"/>
  </protectedRanges>
  <mergeCells count="23">
    <mergeCell ref="K6:R43"/>
    <mergeCell ref="B57:G61"/>
    <mergeCell ref="C52:D52"/>
    <mergeCell ref="E50:G50"/>
    <mergeCell ref="E51:G51"/>
    <mergeCell ref="E52:G52"/>
    <mergeCell ref="C49:D49"/>
    <mergeCell ref="E49:G49"/>
    <mergeCell ref="C50:D50"/>
    <mergeCell ref="C51:D51"/>
    <mergeCell ref="E38:F38"/>
    <mergeCell ref="E43:F43"/>
    <mergeCell ref="E44:F44"/>
    <mergeCell ref="E45:F45"/>
    <mergeCell ref="E46:F46"/>
    <mergeCell ref="E39:F39"/>
    <mergeCell ref="E40:F40"/>
    <mergeCell ref="E41:F41"/>
    <mergeCell ref="C4:F4"/>
    <mergeCell ref="C5:F5"/>
    <mergeCell ref="C6:F6"/>
    <mergeCell ref="E36:F36"/>
    <mergeCell ref="E37:F37"/>
  </mergeCells>
  <dataValidations count="10">
    <dataValidation allowBlank="1" showInputMessage="1" showErrorMessage="1" promptTitle="Physician Compensation" prompt="includes salary plus 20% in benefits and 5% relief" sqref="C44:C46"/>
    <dataValidation allowBlank="1" showInputMessage="1" showErrorMessage="1" promptTitle="Number of Sessionals" prompt="Enter Number" sqref="C37"/>
    <dataValidation allowBlank="1" showInputMessage="1" showErrorMessage="1" promptTitle="FTE Amount:" prompt="Enter FTE (Full Time Equivalent)" sqref="C38"/>
    <dataValidation allowBlank="1" showInputMessage="1" showErrorMessage="1" promptTitle="Rate:" prompt="For 3 hours" sqref="E37"/>
    <dataValidation allowBlank="1" showInputMessage="1" showErrorMessage="1" promptTitle="Rate:" prompt="$12,396.39 /year /FTE NP" sqref="E38"/>
    <dataValidation allowBlank="1" showInputMessage="1" showErrorMessage="1" promptTitle="FTE:" prompt="Full Time Equivalent" sqref="F8"/>
    <dataValidation allowBlank="1" showInputMessage="1" showErrorMessage="1" prompt="Please provide the name of the organization (Lead or Partner) and the site that the FTE is located." sqref="D9:D31 D37:D41 D44:D46"/>
    <dataValidation allowBlank="1" showInputMessage="1" showErrorMessage="1" prompt="Enter details" sqref="B39"/>
    <dataValidation allowBlank="1" showInputMessage="1" showErrorMessage="1" promptTitle="Enter Amount" prompt="Enter amount for this line item" sqref="G39:G41"/>
    <dataValidation type="list" allowBlank="1" showInputMessage="1" showErrorMessage="1" sqref="B9:B31">
      <formula1>Roles!$A$2:$A$53</formula1>
    </dataValidation>
  </dataValidations>
  <pageMargins left="0.7" right="0.7" top="0.75" bottom="0.75" header="0.3" footer="0.3"/>
  <pageSetup horizontalDpi="1200" verticalDpi="1200" orientation="portrait" paperSize="1"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8FA4548-542C-4ECD-ABB0-BC8C2ACA557F}">
  <dimension ref="B1:K24"/>
  <sheetViews>
    <sheetView workbookViewId="0" topLeftCell="A1">
      <selection pane="topLeft" activeCell="B3" sqref="B3"/>
    </sheetView>
  </sheetViews>
  <sheetFormatPr defaultRowHeight="15"/>
  <cols>
    <col min="1" max="1" width="5.85714285714286" style="37" customWidth="1"/>
    <col min="2" max="2" width="42.5714285714286" style="37" customWidth="1"/>
    <col min="3" max="3" width="44.5714285714286" style="37" customWidth="1"/>
    <col min="4" max="4" width="32.5714285714286" style="37" customWidth="1"/>
    <col min="5" max="5" width="4.42857142857143" style="37" customWidth="1"/>
    <col min="6" max="6" width="5.71428571428571" style="37" customWidth="1"/>
    <col min="7" max="16384" width="9.14285714285714" style="37"/>
  </cols>
  <sheetData>
    <row r="1" spans="2:4" s="33" customFormat="1" ht="18.75">
      <c r="B1" s="34" t="s">
        <v>37</v>
      </c>
      <c r="C1" s="35">
        <f>ROUND(0.25*Budget!G54,-2)</f>
        <v>0</v>
      </c>
      <c r="D1" s="36" t="s">
        <v>35</v>
      </c>
    </row>
    <row r="2" spans="2:11" ht="77.25" customHeight="1" thickBot="1">
      <c r="B2" s="38" t="s">
        <v>38</v>
      </c>
      <c r="C2" s="39" t="s">
        <v>101</v>
      </c>
      <c r="D2" s="38" t="s">
        <v>39</v>
      </c>
      <c r="G2" s="124" t="s">
        <v>100</v>
      </c>
      <c r="H2" s="125"/>
      <c r="I2" s="125"/>
      <c r="J2" s="125"/>
      <c r="K2" s="126"/>
    </row>
    <row r="3" spans="2:11" ht="15">
      <c r="B3" s="18"/>
      <c r="C3" s="18"/>
      <c r="D3" s="19"/>
      <c r="G3" s="127"/>
      <c r="H3" s="128"/>
      <c r="I3" s="128"/>
      <c r="J3" s="128"/>
      <c r="K3" s="129"/>
    </row>
    <row r="4" spans="2:11" ht="15">
      <c r="B4" s="16"/>
      <c r="C4" s="16"/>
      <c r="D4" s="17"/>
      <c r="G4" s="127"/>
      <c r="H4" s="128"/>
      <c r="I4" s="128"/>
      <c r="J4" s="128"/>
      <c r="K4" s="129"/>
    </row>
    <row r="5" spans="2:11" ht="15">
      <c r="B5" s="16"/>
      <c r="C5" s="16"/>
      <c r="D5" s="17"/>
      <c r="G5" s="127"/>
      <c r="H5" s="128"/>
      <c r="I5" s="128"/>
      <c r="J5" s="128"/>
      <c r="K5" s="129"/>
    </row>
    <row r="6" spans="2:11" ht="15">
      <c r="B6" s="16"/>
      <c r="C6" s="16"/>
      <c r="D6" s="17"/>
      <c r="G6" s="127"/>
      <c r="H6" s="128"/>
      <c r="I6" s="128"/>
      <c r="J6" s="128"/>
      <c r="K6" s="129"/>
    </row>
    <row r="7" spans="2:11" ht="15">
      <c r="B7" s="16"/>
      <c r="C7" s="16"/>
      <c r="D7" s="17"/>
      <c r="G7" s="127"/>
      <c r="H7" s="128"/>
      <c r="I7" s="128"/>
      <c r="J7" s="128"/>
      <c r="K7" s="129"/>
    </row>
    <row r="8" spans="2:11" ht="15">
      <c r="B8" s="16"/>
      <c r="C8" s="16"/>
      <c r="D8" s="17"/>
      <c r="G8" s="127"/>
      <c r="H8" s="128"/>
      <c r="I8" s="128"/>
      <c r="J8" s="128"/>
      <c r="K8" s="129"/>
    </row>
    <row r="9" spans="2:11" ht="15">
      <c r="B9" s="16"/>
      <c r="C9" s="16"/>
      <c r="D9" s="17"/>
      <c r="G9" s="127"/>
      <c r="H9" s="128"/>
      <c r="I9" s="128"/>
      <c r="J9" s="128"/>
      <c r="K9" s="129"/>
    </row>
    <row r="10" spans="2:11" ht="15">
      <c r="B10" s="16"/>
      <c r="C10" s="16"/>
      <c r="D10" s="17"/>
      <c r="G10" s="127"/>
      <c r="H10" s="128"/>
      <c r="I10" s="128"/>
      <c r="J10" s="128"/>
      <c r="K10" s="129"/>
    </row>
    <row r="11" spans="2:11" ht="15">
      <c r="B11" s="16"/>
      <c r="C11" s="16"/>
      <c r="D11" s="17"/>
      <c r="G11" s="127"/>
      <c r="H11" s="128"/>
      <c r="I11" s="128"/>
      <c r="J11" s="128"/>
      <c r="K11" s="129"/>
    </row>
    <row r="12" spans="2:11" ht="15">
      <c r="B12" s="16"/>
      <c r="C12" s="16"/>
      <c r="D12" s="17"/>
      <c r="G12" s="127"/>
      <c r="H12" s="128"/>
      <c r="I12" s="128"/>
      <c r="J12" s="128"/>
      <c r="K12" s="129"/>
    </row>
    <row r="13" spans="2:11" ht="15">
      <c r="B13" s="16"/>
      <c r="C13" s="16"/>
      <c r="D13" s="17"/>
      <c r="G13" s="127"/>
      <c r="H13" s="128"/>
      <c r="I13" s="128"/>
      <c r="J13" s="128"/>
      <c r="K13" s="129"/>
    </row>
    <row r="14" spans="2:11" ht="15">
      <c r="B14" s="16"/>
      <c r="C14" s="16"/>
      <c r="D14" s="17"/>
      <c r="G14" s="127"/>
      <c r="H14" s="128"/>
      <c r="I14" s="128"/>
      <c r="J14" s="128"/>
      <c r="K14" s="129"/>
    </row>
    <row r="15" spans="2:11" ht="15">
      <c r="B15" s="16"/>
      <c r="C15" s="16"/>
      <c r="D15" s="17"/>
      <c r="G15" s="127"/>
      <c r="H15" s="128"/>
      <c r="I15" s="128"/>
      <c r="J15" s="128"/>
      <c r="K15" s="129"/>
    </row>
    <row r="16" spans="2:11" ht="15">
      <c r="B16" s="16"/>
      <c r="C16" s="16"/>
      <c r="D16" s="17"/>
      <c r="G16" s="127"/>
      <c r="H16" s="128"/>
      <c r="I16" s="128"/>
      <c r="J16" s="128"/>
      <c r="K16" s="129"/>
    </row>
    <row r="17" spans="2:11" ht="15">
      <c r="B17" s="16"/>
      <c r="C17" s="16"/>
      <c r="D17" s="17"/>
      <c r="G17" s="127"/>
      <c r="H17" s="128"/>
      <c r="I17" s="128"/>
      <c r="J17" s="128"/>
      <c r="K17" s="129"/>
    </row>
    <row r="18" spans="2:11" ht="15">
      <c r="B18" s="16"/>
      <c r="C18" s="16"/>
      <c r="D18" s="17"/>
      <c r="G18" s="127"/>
      <c r="H18" s="128"/>
      <c r="I18" s="128"/>
      <c r="J18" s="128"/>
      <c r="K18" s="129"/>
    </row>
    <row r="19" spans="2:11" ht="15">
      <c r="B19" s="16"/>
      <c r="C19" s="16"/>
      <c r="D19" s="17"/>
      <c r="G19" s="127"/>
      <c r="H19" s="128"/>
      <c r="I19" s="128"/>
      <c r="J19" s="128"/>
      <c r="K19" s="129"/>
    </row>
    <row r="20" spans="2:11" ht="15">
      <c r="B20" s="16"/>
      <c r="C20" s="16"/>
      <c r="D20" s="17"/>
      <c r="G20" s="127"/>
      <c r="H20" s="128"/>
      <c r="I20" s="128"/>
      <c r="J20" s="128"/>
      <c r="K20" s="129"/>
    </row>
    <row r="21" spans="2:11" ht="15">
      <c r="B21" s="16"/>
      <c r="C21" s="16"/>
      <c r="D21" s="17"/>
      <c r="G21" s="127"/>
      <c r="H21" s="128"/>
      <c r="I21" s="128"/>
      <c r="J21" s="128"/>
      <c r="K21" s="129"/>
    </row>
    <row r="22" spans="2:11" ht="15">
      <c r="B22" s="16"/>
      <c r="C22" s="16"/>
      <c r="D22" s="17"/>
      <c r="G22" s="127"/>
      <c r="H22" s="128"/>
      <c r="I22" s="128"/>
      <c r="J22" s="128"/>
      <c r="K22" s="129"/>
    </row>
    <row r="23" spans="2:11" ht="15.75" thickBot="1">
      <c r="B23" s="31"/>
      <c r="C23" s="31"/>
      <c r="D23" s="32"/>
      <c r="G23" s="130"/>
      <c r="H23" s="131"/>
      <c r="I23" s="131"/>
      <c r="J23" s="131"/>
      <c r="K23" s="132"/>
    </row>
    <row r="24" spans="2:4" ht="19.5" thickBot="1">
      <c r="B24" s="40" t="s">
        <v>40</v>
      </c>
      <c r="C24" s="41"/>
      <c r="D24" s="21">
        <f>SUM(D3:D23)</f>
        <v>0</v>
      </c>
    </row>
  </sheetData>
  <sheetProtection algorithmName="SHA-512" hashValue="c9uaoTIq5MWMLu4ZAzR1Pk2DcyNQaPjwFq8HdASRtxIJfjrI4BwkjdKkiiImI+tF2Ka1eNbomkc01zSMPaDhUA==" saltValue="J9L3lu+8v1Jw24wqfb1ciQ==" spinCount="100000" sheet="1" objects="1" scenarios="1"/>
  <protectedRanges>
    <protectedRange sqref="B3:D23" name="Range1"/>
  </protectedRanges>
  <mergeCells count="1">
    <mergeCell ref="G2:K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F60C6AE-0012-4F60-A8B1-4071838DA02A}">
  <dimension ref="A1:C53"/>
  <sheetViews>
    <sheetView workbookViewId="0" topLeftCell="A1">
      <selection pane="topLeft" activeCell="F8" sqref="F8"/>
    </sheetView>
  </sheetViews>
  <sheetFormatPr defaultRowHeight="15"/>
  <cols>
    <col min="1" max="1" width="30.2857142857143" style="12" customWidth="1"/>
    <col min="2" max="2" width="23.5714285714286" style="14" customWidth="1"/>
    <col min="3" max="3" width="40.7142857142857" style="14" customWidth="1"/>
  </cols>
  <sheetData>
    <row r="1" spans="1:3" ht="15">
      <c r="A1" s="11" t="s">
        <v>41</v>
      </c>
      <c r="B1" s="15" t="s">
        <v>42</v>
      </c>
      <c r="C1" s="10" t="s">
        <v>43</v>
      </c>
    </row>
    <row r="2" spans="1:3" ht="30">
      <c r="A2" s="11" t="s">
        <v>44</v>
      </c>
      <c r="B2" s="15" t="s">
        <v>45</v>
      </c>
      <c r="C2" s="13">
        <v>125477</v>
      </c>
    </row>
    <row r="3" spans="1:3" ht="30">
      <c r="A3" s="11" t="s">
        <v>46</v>
      </c>
      <c r="B3" s="15" t="s">
        <v>45</v>
      </c>
      <c r="C3" s="13">
        <v>125477</v>
      </c>
    </row>
    <row r="4" spans="1:3" ht="30">
      <c r="A4" s="11" t="s">
        <v>47</v>
      </c>
      <c r="B4" s="15" t="s">
        <v>45</v>
      </c>
      <c r="C4" s="13">
        <v>76150</v>
      </c>
    </row>
    <row r="5" spans="1:3" ht="30">
      <c r="A5" s="11" t="s">
        <v>48</v>
      </c>
      <c r="B5" s="15" t="s">
        <v>45</v>
      </c>
      <c r="C5" s="13">
        <v>76150</v>
      </c>
    </row>
    <row r="6" spans="1:3" ht="30">
      <c r="A6" s="11" t="s">
        <v>49</v>
      </c>
      <c r="B6" s="15" t="s">
        <v>45</v>
      </c>
      <c r="C6" s="13">
        <v>76150</v>
      </c>
    </row>
    <row r="7" spans="1:3" ht="30">
      <c r="A7" s="11" t="s">
        <v>50</v>
      </c>
      <c r="B7" s="15" t="s">
        <v>45</v>
      </c>
      <c r="C7" s="13">
        <v>54594</v>
      </c>
    </row>
    <row r="8" spans="1:3" ht="30">
      <c r="A8" s="11" t="s">
        <v>51</v>
      </c>
      <c r="B8" s="15" t="s">
        <v>45</v>
      </c>
      <c r="C8" s="13">
        <v>99919</v>
      </c>
    </row>
    <row r="9" spans="1:3" ht="30">
      <c r="A9" s="11" t="s">
        <v>52</v>
      </c>
      <c r="B9" s="15" t="s">
        <v>45</v>
      </c>
      <c r="C9" s="13">
        <v>76150</v>
      </c>
    </row>
    <row r="10" spans="1:3" ht="30">
      <c r="A10" s="11" t="s">
        <v>53</v>
      </c>
      <c r="B10" s="15" t="s">
        <v>45</v>
      </c>
      <c r="C10" s="13">
        <v>82340</v>
      </c>
    </row>
    <row r="11" spans="1:3" ht="30">
      <c r="A11" s="11" t="s">
        <v>54</v>
      </c>
      <c r="B11" s="15" t="s">
        <v>45</v>
      </c>
      <c r="C11" s="13">
        <v>43667</v>
      </c>
    </row>
    <row r="12" spans="1:3" ht="30">
      <c r="A12" s="11" t="s">
        <v>55</v>
      </c>
      <c r="B12" s="15" t="s">
        <v>45</v>
      </c>
      <c r="C12" s="13">
        <v>76150</v>
      </c>
    </row>
    <row r="13" spans="1:3" ht="30">
      <c r="A13" s="11" t="s">
        <v>56</v>
      </c>
      <c r="B13" s="15" t="s">
        <v>45</v>
      </c>
      <c r="C13" s="13">
        <v>86003</v>
      </c>
    </row>
    <row r="14" spans="1:3" ht="30">
      <c r="A14" s="11" t="s">
        <v>57</v>
      </c>
      <c r="B14" s="15" t="s">
        <v>45</v>
      </c>
      <c r="C14" s="13">
        <v>61222</v>
      </c>
    </row>
    <row r="15" spans="1:3" ht="30">
      <c r="A15" s="11" t="s">
        <v>58</v>
      </c>
      <c r="B15" s="15" t="s">
        <v>45</v>
      </c>
      <c r="C15" s="13">
        <v>82340</v>
      </c>
    </row>
    <row r="16" spans="1:3" ht="30">
      <c r="A16" s="11" t="s">
        <v>59</v>
      </c>
      <c r="B16" s="15" t="s">
        <v>45</v>
      </c>
      <c r="C16" s="13">
        <v>76150</v>
      </c>
    </row>
    <row r="17" spans="1:3" ht="30">
      <c r="A17" s="11" t="s">
        <v>60</v>
      </c>
      <c r="B17" s="15" t="s">
        <v>45</v>
      </c>
      <c r="C17" s="13">
        <v>61222</v>
      </c>
    </row>
    <row r="18" spans="1:3" ht="30">
      <c r="A18" s="11" t="s">
        <v>61</v>
      </c>
      <c r="B18" s="15" t="s">
        <v>45</v>
      </c>
      <c r="C18" s="13">
        <v>83426</v>
      </c>
    </row>
    <row r="19" spans="1:3" ht="30">
      <c r="A19" s="11" t="s">
        <v>62</v>
      </c>
      <c r="B19" s="15" t="s">
        <v>45</v>
      </c>
      <c r="C19" s="13">
        <v>76150</v>
      </c>
    </row>
    <row r="20" spans="1:3" ht="30">
      <c r="A20" s="11" t="s">
        <v>63</v>
      </c>
      <c r="B20" s="15" t="s">
        <v>45</v>
      </c>
      <c r="C20" s="13">
        <v>76150</v>
      </c>
    </row>
    <row r="21" spans="1:3" ht="30">
      <c r="A21" s="11" t="s">
        <v>64</v>
      </c>
      <c r="B21" s="15" t="s">
        <v>45</v>
      </c>
      <c r="C21" s="13">
        <v>76150</v>
      </c>
    </row>
    <row r="22" spans="1:3" ht="30">
      <c r="A22" s="11" t="s">
        <v>65</v>
      </c>
      <c r="B22" s="15" t="s">
        <v>45</v>
      </c>
      <c r="C22" s="13">
        <v>125477</v>
      </c>
    </row>
    <row r="23" spans="1:3" ht="30">
      <c r="A23" s="11" t="s">
        <v>66</v>
      </c>
      <c r="B23" s="15" t="s">
        <v>45</v>
      </c>
      <c r="C23" s="13">
        <v>83426</v>
      </c>
    </row>
    <row r="24" spans="1:3" ht="30">
      <c r="A24" s="11" t="s">
        <v>67</v>
      </c>
      <c r="B24" s="15" t="s">
        <v>45</v>
      </c>
      <c r="C24" s="13">
        <v>76150</v>
      </c>
    </row>
    <row r="25" spans="1:3" ht="30">
      <c r="A25" s="11" t="s">
        <v>68</v>
      </c>
      <c r="B25" s="15" t="s">
        <v>45</v>
      </c>
      <c r="C25" s="13">
        <v>148992</v>
      </c>
    </row>
    <row r="26" spans="1:3" ht="30">
      <c r="A26" s="11" t="s">
        <v>69</v>
      </c>
      <c r="B26" s="15" t="s">
        <v>45</v>
      </c>
      <c r="C26" s="13">
        <v>125477</v>
      </c>
    </row>
    <row r="27" spans="1:3" ht="30">
      <c r="A27" s="11" t="s">
        <v>70</v>
      </c>
      <c r="B27" s="15" t="s">
        <v>45</v>
      </c>
      <c r="C27" s="13">
        <v>76150</v>
      </c>
    </row>
    <row r="28" spans="1:3" ht="30">
      <c r="A28" s="11" t="s">
        <v>71</v>
      </c>
      <c r="B28" s="15" t="s">
        <v>45</v>
      </c>
      <c r="C28" s="13">
        <v>61222</v>
      </c>
    </row>
    <row r="29" spans="1:3" ht="30">
      <c r="A29" s="11" t="s">
        <v>72</v>
      </c>
      <c r="B29" s="15" t="s">
        <v>45</v>
      </c>
      <c r="C29" s="13">
        <v>61222</v>
      </c>
    </row>
    <row r="30" spans="1:3" ht="30">
      <c r="A30" s="11" t="s">
        <v>73</v>
      </c>
      <c r="B30" s="15" t="s">
        <v>45</v>
      </c>
      <c r="C30" s="13">
        <v>120680</v>
      </c>
    </row>
    <row r="31" spans="1:3" ht="30">
      <c r="A31" s="11" t="s">
        <v>74</v>
      </c>
      <c r="B31" s="15" t="s">
        <v>45</v>
      </c>
      <c r="C31" s="13">
        <v>137760</v>
      </c>
    </row>
    <row r="32" spans="1:3" ht="15">
      <c r="A32" s="11" t="s">
        <v>75</v>
      </c>
      <c r="B32" s="15" t="s">
        <v>76</v>
      </c>
      <c r="C32" s="13">
        <v>53987</v>
      </c>
    </row>
    <row r="33" spans="1:3" ht="15">
      <c r="A33" s="11" t="s">
        <v>77</v>
      </c>
      <c r="B33" s="15" t="s">
        <v>76</v>
      </c>
      <c r="C33" s="13">
        <v>96387</v>
      </c>
    </row>
    <row r="34" spans="1:3" ht="15">
      <c r="A34" s="11" t="s">
        <v>78</v>
      </c>
      <c r="B34" s="15" t="s">
        <v>76</v>
      </c>
      <c r="C34" s="13">
        <v>53987</v>
      </c>
    </row>
    <row r="35" spans="1:3" ht="15">
      <c r="A35" s="11" t="s">
        <v>79</v>
      </c>
      <c r="B35" s="15" t="s">
        <v>76</v>
      </c>
      <c r="C35" s="13">
        <v>76150</v>
      </c>
    </row>
    <row r="36" spans="1:3" ht="15">
      <c r="A36" s="11" t="s">
        <v>80</v>
      </c>
      <c r="B36" s="15" t="s">
        <v>76</v>
      </c>
      <c r="C36" s="13">
        <v>94969</v>
      </c>
    </row>
    <row r="37" spans="1:3" ht="15">
      <c r="A37" s="11" t="s">
        <v>81</v>
      </c>
      <c r="B37" s="15" t="s">
        <v>76</v>
      </c>
      <c r="C37" s="13">
        <v>60240</v>
      </c>
    </row>
    <row r="38" spans="1:3" ht="15">
      <c r="A38" s="11" t="s">
        <v>82</v>
      </c>
      <c r="B38" s="15" t="s">
        <v>76</v>
      </c>
      <c r="C38" s="13">
        <v>96387</v>
      </c>
    </row>
    <row r="39" spans="1:3" ht="15">
      <c r="A39" s="11" t="s">
        <v>83</v>
      </c>
      <c r="B39" s="15" t="s">
        <v>76</v>
      </c>
      <c r="C39" s="13">
        <v>109737</v>
      </c>
    </row>
    <row r="40" spans="1:3" ht="15">
      <c r="A40" s="11" t="s">
        <v>84</v>
      </c>
      <c r="B40" s="15" t="s">
        <v>76</v>
      </c>
      <c r="C40" s="13">
        <v>127940</v>
      </c>
    </row>
    <row r="41" spans="1:3" ht="15">
      <c r="A41" s="11" t="s">
        <v>85</v>
      </c>
      <c r="B41" s="15" t="s">
        <v>76</v>
      </c>
      <c r="C41" s="13">
        <v>82404</v>
      </c>
    </row>
    <row r="42" spans="1:3" ht="15">
      <c r="A42" s="11" t="s">
        <v>86</v>
      </c>
      <c r="B42" s="15" t="s">
        <v>76</v>
      </c>
      <c r="C42" s="13">
        <v>82404</v>
      </c>
    </row>
    <row r="43" spans="1:3" ht="15">
      <c r="A43" s="11" t="s">
        <v>87</v>
      </c>
      <c r="B43" s="15" t="s">
        <v>76</v>
      </c>
      <c r="C43" s="13">
        <v>67971</v>
      </c>
    </row>
    <row r="44" spans="1:3" ht="15">
      <c r="A44" s="11" t="s">
        <v>88</v>
      </c>
      <c r="B44" s="15" t="s">
        <v>76</v>
      </c>
      <c r="C44" s="13">
        <v>37885</v>
      </c>
    </row>
    <row r="45" spans="1:3" ht="15">
      <c r="A45" s="11" t="s">
        <v>89</v>
      </c>
      <c r="B45" s="15" t="s">
        <v>76</v>
      </c>
      <c r="C45" s="13">
        <v>82404</v>
      </c>
    </row>
    <row r="46" spans="1:3" ht="15">
      <c r="A46" s="11" t="s">
        <v>90</v>
      </c>
      <c r="B46" s="15" t="s">
        <v>76</v>
      </c>
      <c r="C46" s="13">
        <v>43667</v>
      </c>
    </row>
    <row r="47" spans="1:3" ht="15">
      <c r="A47" s="11" t="s">
        <v>91</v>
      </c>
      <c r="B47" s="15" t="s">
        <v>76</v>
      </c>
      <c r="C47" s="13">
        <v>43667</v>
      </c>
    </row>
    <row r="48" spans="1:3" ht="15">
      <c r="A48" s="11" t="s">
        <v>92</v>
      </c>
      <c r="B48" s="15" t="s">
        <v>76</v>
      </c>
      <c r="C48" s="13">
        <v>60240</v>
      </c>
    </row>
    <row r="49" spans="1:3" ht="15">
      <c r="A49" s="11" t="s">
        <v>93</v>
      </c>
      <c r="B49" s="15" t="s">
        <v>76</v>
      </c>
      <c r="C49" s="13">
        <v>76150</v>
      </c>
    </row>
    <row r="50" spans="1:3" ht="15">
      <c r="A50" s="11" t="s">
        <v>94</v>
      </c>
      <c r="B50" s="15" t="s">
        <v>76</v>
      </c>
      <c r="C50" s="13">
        <v>82238</v>
      </c>
    </row>
    <row r="51" spans="1:3" ht="15">
      <c r="A51" s="11" t="s">
        <v>95</v>
      </c>
      <c r="B51" s="15" t="s">
        <v>76</v>
      </c>
      <c r="C51" s="13">
        <v>43667</v>
      </c>
    </row>
    <row r="52" spans="1:3" ht="15">
      <c r="A52" s="11" t="s">
        <v>96</v>
      </c>
      <c r="B52" s="15" t="s">
        <v>76</v>
      </c>
      <c r="C52" s="13">
        <v>76150</v>
      </c>
    </row>
    <row r="53" spans="1:3" ht="15">
      <c r="A53" s="11" t="s">
        <v>97</v>
      </c>
      <c r="B53" s="15" t="s">
        <v>76</v>
      </c>
      <c r="C53" s="13">
        <v>60240</v>
      </c>
    </row>
  </sheetData>
  <pageMargins left="0.7" right="0.7" top="0.75" bottom="0.75" header="0.3" footer="0.3"/>
  <tableParts>
    <tablePart r:id="rId1"/>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a1605d0-9be8-4740-a075-84325c2c2825">
      <UserInfo>
        <DisplayName/>
        <AccountId xsi:nil="true"/>
        <AccountType/>
      </UserInfo>
    </SharedWithUsers>
    <lcf76f155ced4ddcb4097134ff3c332f xmlns="2b9d4580-3640-4d21-ae80-e6dc504b7152">
      <Terms xmlns="http://schemas.microsoft.com/office/infopath/2007/PartnerControls"/>
    </lcf76f155ced4ddcb4097134ff3c332f>
    <TaxCatchAll xmlns="7a1605d0-9be8-4740-a075-84325c2c2825" xsi:nil="true"/>
    <sent xmlns="2b9d4580-3640-4d21-ae80-e6dc504b71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8B05BF11041C49A2E905F1B936D96D" ma:contentTypeVersion="16" ma:contentTypeDescription="Create a new document." ma:contentTypeScope="" ma:versionID="30be28eb7b2ff9d24bb6eca0667ca2fc">
  <xsd:schema xmlns:xsd="http://www.w3.org/2001/XMLSchema" xmlns:xs="http://www.w3.org/2001/XMLSchema" xmlns:p="http://schemas.microsoft.com/office/2006/metadata/properties" xmlns:ns2="2b9d4580-3640-4d21-ae80-e6dc504b7152" xmlns:ns3="7a1605d0-9be8-4740-a075-84325c2c2825" targetNamespace="http://schemas.microsoft.com/office/2006/metadata/properties" ma:root="true" ma:fieldsID="cda7a0b001c1e5c38107af4e8708cccb" ns2:_="" ns3:_="">
    <xsd:import namespace="2b9d4580-3640-4d21-ae80-e6dc504b7152"/>
    <xsd:import namespace="7a1605d0-9be8-4740-a075-84325c2c28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s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d4580-3640-4d21-ae80-e6dc504b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sent" ma:index="23" nillable="true" ma:displayName="sent" ma:format="Dropdown" ma:internalName="s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1605d0-9be8-4740-a075-84325c2c28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9d8247a-efa6-4605-ac11-f60615ceee8d}" ma:internalName="TaxCatchAll" ma:showField="CatchAllData" ma:web="7a1605d0-9be8-4740-a075-84325c2c2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F5BC1B-CDC7-49BF-8D46-21227422A093}">
  <ds:schemaRefs>
    <ds:schemaRef ds:uri="http://schemas.microsoft.com/office/2006/metadata/properties"/>
    <ds:schemaRef ds:uri="http://schemas.microsoft.com/office/infopath/2007/PartnerControls"/>
    <ds:schemaRef ds:uri="7a1605d0-9be8-4740-a075-84325c2c2825"/>
    <ds:schemaRef ds:uri="2b9d4580-3640-4d21-ae80-e6dc504b7152"/>
  </ds:schemaRefs>
</ds:datastoreItem>
</file>

<file path=customXml/itemProps2.xml><?xml version="1.0" encoding="utf-8"?>
<ds:datastoreItem xmlns:ds="http://schemas.openxmlformats.org/officeDocument/2006/customXml" ds:itemID="{D5603F94-382A-4E5B-B940-E3D30BD4ECA3}">
  <ds:schemaRefs>
    <ds:schemaRef ds:uri="http://schemas.microsoft.com/sharepoint/v3/contenttype/forms"/>
  </ds:schemaRefs>
</ds:datastoreItem>
</file>

<file path=customXml/itemProps3.xml><?xml version="1.0" encoding="utf-8"?>
<ds:datastoreItem xmlns:ds="http://schemas.openxmlformats.org/officeDocument/2006/customXml" ds:itemID="{B4EE9D69-F392-4AC2-9F13-79E9865255AA}"/>
</file>

<file path=docMetadata/LabelInfo.xml><?xml version="1.0" encoding="utf-8"?>
<clbl:labelList xmlns:clbl="http://schemas.microsoft.com/office/2020/mipLabelMetadata">
  <clbl:label id="{4ef96c5c-d83f-466b-a478-816a5bb4af62}" enabled="0" method="" siteId="{4ef96c5c-d83f-466b-a478-816a5bb4af62}" removed="1"/>
</clbl:labelLis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vt:i4>
      </vt:variant>
    </vt:vector>
  </HeadingPairs>
  <TitlesOfParts>
    <vt:vector size="3" baseType="lpstr">
      <vt:lpstr>Budget</vt:lpstr>
      <vt:lpstr>One-time Startup Cost</vt:lpstr>
      <vt:lpstr>Roles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Pavic, Ivica</dc:creator>
  <cp:keywords/>
  <dc:description/>
  <cp:lastModifiedBy>Pavic, Ivica</cp:lastModifiedBy>
  <dcterms:created xsi:type="dcterms:W3CDTF">2025-04-04T20:20:40Z</dcterms:created>
  <dcterms:modified xsi:type="dcterms:W3CDTF">2025-09-23T13:58:15Z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270700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0x010100038B05BF11041C49A2E905F1B936D96D</vt:lpwstr>
  </property>
  <property fmtid="{D5CDD505-2E9C-101B-9397-08002B2CF9AE}" pid="6" name="MSIP_Label_034a106e-6316-442c-ad35-738afd673d2b_Enabled">
    <vt:lpwstr>true</vt:lpwstr>
  </property>
  <property fmtid="{D5CDD505-2E9C-101B-9397-08002B2CF9AE}" pid="7" name="ComplianceAssetId">
    <vt:lpwstr/>
  </property>
  <property fmtid="{D5CDD505-2E9C-101B-9397-08002B2CF9AE}" pid="8" name="TemplateUrl">
    <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etDate">
    <vt:lpwstr>2023-08-11T15:05:01Z</vt:lpwstr>
  </property>
  <property fmtid="{D5CDD505-2E9C-101B-9397-08002B2CF9AE}" pid="11" name="_ExtendedDescription">
    <vt:lpwstr/>
  </property>
  <property fmtid="{D5CDD505-2E9C-101B-9397-08002B2CF9AE}" pid="12" name="TriggerFlowInfo">
    <vt:lpwstr/>
  </property>
  <property fmtid="{D5CDD505-2E9C-101B-9397-08002B2CF9AE}" pid="13" name="MSIP_Label_034a106e-6316-442c-ad35-738afd673d2b_ContentBits">
    <vt:lpwstr>0</vt:lpwstr>
  </property>
  <property fmtid="{D5CDD505-2E9C-101B-9397-08002B2CF9AE}" pid="14" name="MSIP_Label_034a106e-6316-442c-ad35-738afd673d2b_SiteId">
    <vt:lpwstr>cddc1229-ac2a-4b97-b78a-0e5cacb5865c</vt:lpwstr>
  </property>
  <property fmtid="{D5CDD505-2E9C-101B-9397-08002B2CF9AE}" pid="15" name="MSIP_Label_034a106e-6316-442c-ad35-738afd673d2b_Method">
    <vt:lpwstr>Standard</vt:lpwstr>
  </property>
  <property fmtid="{D5CDD505-2E9C-101B-9397-08002B2CF9AE}" pid="16" name="xd_Signature">
    <vt:bool>false</vt:bool>
  </property>
  <property fmtid="{D5CDD505-2E9C-101B-9397-08002B2CF9AE}" pid="17" name="MSIP_Label_034a106e-6316-442c-ad35-738afd673d2b_ActionId">
    <vt:lpwstr>369a1825-8c69-4dc0-983a-903cfa6d34f3</vt:lpwstr>
  </property>
</Properties>
</file>